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★インボイス制度\2.指定請求書\"/>
    </mc:Choice>
  </mc:AlternateContent>
  <xr:revisionPtr revIDLastSave="0" documentId="13_ncr:1_{88197741-7CBC-4D35-9C98-CECF39B7243C}" xr6:coauthVersionLast="47" xr6:coauthVersionMax="47" xr10:uidLastSave="{00000000-0000-0000-0000-000000000000}"/>
  <bookViews>
    <workbookView xWindow="28680" yWindow="-120" windowWidth="29040" windowHeight="17640" xr2:uid="{56A25109-75BE-42D7-B26B-1F1B387D5C50}"/>
  </bookViews>
  <sheets>
    <sheet name="見積書" sheetId="5" r:id="rId1"/>
    <sheet name="見積内訳書" sheetId="3" r:id="rId2"/>
  </sheets>
  <definedNames>
    <definedName name="_xlnm.Print_Area" localSheetId="0">見積書!$A$1:$AV$64</definedName>
    <definedName name="_xlnm.Print_Area" localSheetId="1">見積内訳書!$A$6:$J$152</definedName>
    <definedName name="_xlnm.Print_Titles" localSheetId="1">見積内訳書!$6:$8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5" l="1"/>
  <c r="AE38" i="5"/>
  <c r="AJ7" i="5" l="1"/>
  <c r="J144" i="3" l="1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H144" i="3" l="1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B146" i="3"/>
  <c r="F146" i="3" s="1"/>
  <c r="A38" i="5"/>
  <c r="N1" i="5"/>
  <c r="E146" i="3" l="1"/>
  <c r="A145" i="3"/>
  <c r="A144" i="3"/>
  <c r="H151" i="3"/>
  <c r="AE53" i="5" s="1"/>
  <c r="H150" i="3"/>
  <c r="AE47" i="5" s="1"/>
  <c r="AE50" i="5" s="1"/>
  <c r="H149" i="3"/>
  <c r="H145" i="3" l="1"/>
  <c r="AE26" i="5" s="1"/>
  <c r="AE32" i="5" s="1"/>
  <c r="AE41" i="5" s="1"/>
  <c r="A146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E44" i="5" l="1"/>
  <c r="AE56" i="5" s="1"/>
  <c r="K19" i="5" s="1"/>
  <c r="H147" i="3"/>
  <c r="H148" i="3" s="1"/>
</calcChain>
</file>

<file path=xl/sharedStrings.xml><?xml version="1.0" encoding="utf-8"?>
<sst xmlns="http://schemas.openxmlformats.org/spreadsheetml/2006/main" count="79" uniqueCount="71">
  <si>
    <t>取引先コード</t>
    <rPh sb="0" eb="3">
      <t>トリヒキサキ</t>
    </rPh>
    <phoneticPr fontId="2"/>
  </si>
  <si>
    <t>株式会社 森 組　　御 中</t>
    <rPh sb="0" eb="4">
      <t>カブシキガイシャ</t>
    </rPh>
    <rPh sb="5" eb="6">
      <t>モリ</t>
    </rPh>
    <rPh sb="7" eb="8">
      <t>クミ</t>
    </rPh>
    <rPh sb="10" eb="11">
      <t>ゴ</t>
    </rPh>
    <rPh sb="12" eb="13">
      <t>ナカ</t>
    </rPh>
    <phoneticPr fontId="2"/>
  </si>
  <si>
    <t>工事コード</t>
    <rPh sb="0" eb="2">
      <t>コウジ</t>
    </rPh>
    <phoneticPr fontId="2"/>
  </si>
  <si>
    <t>住所</t>
    <rPh sb="0" eb="1">
      <t>ジュウ</t>
    </rPh>
    <rPh sb="1" eb="2">
      <t>トコロ</t>
    </rPh>
    <phoneticPr fontId="2"/>
  </si>
  <si>
    <t>〒</t>
    <phoneticPr fontId="2"/>
  </si>
  <si>
    <t>会社名</t>
    <rPh sb="0" eb="2">
      <t>カイシャ</t>
    </rPh>
    <rPh sb="2" eb="3">
      <t>メイ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</si>
  <si>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</si>
  <si>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</si>
  <si>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－</t>
    <phoneticPr fontId="2"/>
  </si>
  <si>
    <t>単位</t>
    <rPh sb="0" eb="2">
      <t>タンイ</t>
    </rPh>
    <phoneticPr fontId="10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</si>
  <si>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</si>
  <si>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</si>
  <si>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</si>
  <si>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計</t>
    <rPh sb="0" eb="1">
      <t>ケイ</t>
    </rPh>
    <phoneticPr fontId="2"/>
  </si>
  <si>
    <t>規格・寸法</t>
  </si>
  <si>
    <t>単価</t>
    <rPh sb="0" eb="1">
      <t>タン</t>
    </rPh>
    <rPh sb="1" eb="2">
      <t>アタイ</t>
    </rPh>
    <phoneticPr fontId="10"/>
  </si>
  <si>
    <t>合計</t>
    <rPh sb="0" eb="2">
      <t>ゴウケイ</t>
    </rPh>
    <phoneticPr fontId="2"/>
  </si>
  <si>
    <t>下記の通りお見積り致します</t>
    <rPh sb="0" eb="2">
      <t>カキ</t>
    </rPh>
    <rPh sb="3" eb="4">
      <t>トオ</t>
    </rPh>
    <rPh sb="6" eb="8">
      <t>ミツモ</t>
    </rPh>
    <rPh sb="9" eb="10">
      <t>イタ</t>
    </rPh>
    <phoneticPr fontId="2"/>
  </si>
  <si>
    <t>工事場所</t>
    <rPh sb="0" eb="2">
      <t>コウジ</t>
    </rPh>
    <rPh sb="2" eb="4">
      <t>バショ</t>
    </rPh>
    <phoneticPr fontId="2"/>
  </si>
  <si>
    <t>施工工期</t>
    <rPh sb="0" eb="4">
      <t>セコウコウキ</t>
    </rPh>
    <phoneticPr fontId="2"/>
  </si>
  <si>
    <t>工事略名</t>
    <rPh sb="0" eb="2">
      <t>コウジ</t>
    </rPh>
    <rPh sb="2" eb="4">
      <t>リャクメイ</t>
    </rPh>
    <phoneticPr fontId="2"/>
  </si>
  <si>
    <t>工種</t>
    <rPh sb="0" eb="2">
      <t>コウシュ</t>
    </rPh>
    <phoneticPr fontId="2"/>
  </si>
  <si>
    <t>支払条件</t>
    <rPh sb="0" eb="2">
      <t>シハライ</t>
    </rPh>
    <rPh sb="2" eb="4">
      <t>ジョウケン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</si>
  <si>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</si>
  <si>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貴社規程による定時払</t>
    <rPh sb="0" eb="2">
      <t>キシャ</t>
    </rPh>
    <rPh sb="2" eb="4">
      <t>キテイ</t>
    </rPh>
    <rPh sb="7" eb="9">
      <t>テイジ</t>
    </rPh>
    <rPh sb="9" eb="10">
      <t>バラ</t>
    </rPh>
    <phoneticPr fontId="2"/>
  </si>
  <si>
    <t>見積年月日：</t>
    <rPh sb="0" eb="2">
      <t>ミツモリ</t>
    </rPh>
    <rPh sb="2" eb="5">
      <t>ネンガッピ</t>
    </rPh>
    <phoneticPr fontId="2"/>
  </si>
  <si>
    <t>見積書提出日より</t>
    <rPh sb="0" eb="3">
      <t>ミツモリショ</t>
    </rPh>
    <rPh sb="3" eb="6">
      <t>テイシュツビ</t>
    </rPh>
    <phoneticPr fontId="2"/>
  </si>
  <si>
    <t>日間</t>
    <rPh sb="0" eb="1">
      <t>ニチ</t>
    </rPh>
    <rPh sb="1" eb="2">
      <t>アイダ</t>
    </rPh>
    <phoneticPr fontId="2"/>
  </si>
  <si>
    <t>見積条件</t>
    <rPh sb="0" eb="2">
      <t>ミツモリ</t>
    </rPh>
    <rPh sb="2" eb="4">
      <t>ジョウケン</t>
    </rPh>
    <phoneticPr fontId="2"/>
  </si>
  <si>
    <t>MOST会</t>
    <rPh sb="4" eb="5">
      <t>カイ</t>
    </rPh>
    <phoneticPr fontId="2"/>
  </si>
  <si>
    <t>建設業許可番号</t>
    <rPh sb="0" eb="5">
      <t>ケンセツギョウキョカ</t>
    </rPh>
    <rPh sb="5" eb="7">
      <t>バンゴウ</t>
    </rPh>
    <phoneticPr fontId="2"/>
  </si>
  <si>
    <t>建設業の種類</t>
    <rPh sb="0" eb="3">
      <t>ケンセツギョウ</t>
    </rPh>
    <rPh sb="4" eb="6">
      <t>シュルイ</t>
    </rPh>
    <phoneticPr fontId="2"/>
  </si>
  <si>
    <t>社会保険の
加入状況</t>
    <rPh sb="0" eb="4">
      <t>シャカイホケン</t>
    </rPh>
    <phoneticPr fontId="2"/>
  </si>
  <si>
    <t>健康保険</t>
    <rPh sb="0" eb="4">
      <t>ケンコウホケン</t>
    </rPh>
    <phoneticPr fontId="2"/>
  </si>
  <si>
    <t>厚生年金保険</t>
    <rPh sb="0" eb="4">
      <t>コウセイネンキン</t>
    </rPh>
    <rPh sb="4" eb="6">
      <t>ホケン</t>
    </rPh>
    <phoneticPr fontId="2"/>
  </si>
  <si>
    <t>雇用保険</t>
    <rPh sb="0" eb="4">
      <t>コヨウホケン</t>
    </rPh>
    <phoneticPr fontId="2"/>
  </si>
  <si>
    <t>有効期間</t>
    <rPh sb="0" eb="4">
      <t>ユウコウキカン</t>
    </rPh>
    <phoneticPr fontId="2"/>
  </si>
  <si>
    <t>工事費</t>
    <rPh sb="0" eb="3">
      <t>コウジヒ</t>
    </rPh>
    <phoneticPr fontId="2"/>
  </si>
  <si>
    <t>式</t>
    <rPh sb="0" eb="1">
      <t>シキ</t>
    </rPh>
    <phoneticPr fontId="2"/>
  </si>
  <si>
    <t>備考</t>
    <rPh sb="0" eb="1">
      <t>ビ</t>
    </rPh>
    <rPh sb="1" eb="2">
      <t>コウ</t>
    </rPh>
    <phoneticPr fontId="2"/>
  </si>
  <si>
    <t>金額</t>
    <rPh sb="0" eb="1">
      <t>キン</t>
    </rPh>
    <rPh sb="1" eb="2">
      <t>ガク</t>
    </rPh>
    <phoneticPr fontId="2"/>
  </si>
  <si>
    <t>単価</t>
    <rPh sb="0" eb="1">
      <t>タン</t>
    </rPh>
    <rPh sb="1" eb="2">
      <t>アタイ</t>
    </rPh>
    <phoneticPr fontId="2"/>
  </si>
  <si>
    <t>仕様・寸法等</t>
  </si>
  <si>
    <t>出精値引</t>
    <rPh sb="0" eb="4">
      <t>シュッセイネビ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</si>
  <si>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</si>
  <si>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</si>
  <si>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見積金額</t>
    <rPh sb="0" eb="2">
      <t>ミツモリ</t>
    </rPh>
    <rPh sb="2" eb="4">
      <t>キンガク</t>
    </rPh>
    <phoneticPr fontId="2"/>
  </si>
  <si>
    <t>消費税額</t>
    <rPh sb="0" eb="4">
      <t>ショウヒゼイガク</t>
    </rPh>
    <phoneticPr fontId="2"/>
  </si>
  <si>
    <t>10%対象</t>
    <rPh sb="3" eb="5">
      <t>タイショウ</t>
    </rPh>
    <phoneticPr fontId="2"/>
  </si>
  <si>
    <t>【その他特記事項】</t>
    <rPh sb="3" eb="4">
      <t>タ</t>
    </rPh>
    <rPh sb="4" eb="8">
      <t>トッキジコウ</t>
    </rPh>
    <phoneticPr fontId="2"/>
  </si>
  <si>
    <t>工事費計</t>
    <rPh sb="0" eb="2">
      <t>コウジ</t>
    </rPh>
    <rPh sb="3" eb="4">
      <t>ケイ</t>
    </rPh>
    <phoneticPr fontId="2"/>
  </si>
  <si>
    <t>備　考</t>
    <rPh sb="0" eb="1">
      <t>ビ</t>
    </rPh>
    <rPh sb="2" eb="3">
      <t>コウ</t>
    </rPh>
    <phoneticPr fontId="10"/>
  </si>
  <si>
    <t>許可</t>
    <phoneticPr fontId="10"/>
  </si>
  <si>
    <t>－</t>
    <phoneticPr fontId="10"/>
  </si>
  <si>
    <t>第</t>
    <rPh sb="0" eb="1">
      <t>ダイ</t>
    </rPh>
    <phoneticPr fontId="10"/>
  </si>
  <si>
    <t>号</t>
    <rPh sb="0" eb="1">
      <t>ゴウ</t>
    </rPh>
    <phoneticPr fontId="10"/>
  </si>
  <si>
    <t>～</t>
    <phoneticPr fontId="2"/>
  </si>
  <si>
    <t>工事費計</t>
    <rPh sb="0" eb="4">
      <t>コウジヒケイ</t>
    </rPh>
    <phoneticPr fontId="2"/>
  </si>
  <si>
    <t>金額</t>
    <rPh sb="0" eb="2">
      <t>キンガク</t>
    </rPh>
    <phoneticPr fontId="10"/>
  </si>
  <si>
    <t>数量</t>
    <rPh sb="0" eb="2">
      <t>スウリョウ</t>
    </rPh>
    <phoneticPr fontId="10"/>
  </si>
  <si>
    <t>名称</t>
    <rPh sb="0" eb="2">
      <t>メイショウ</t>
    </rPh>
    <phoneticPr fontId="10"/>
  </si>
  <si>
    <t>対象外</t>
    <rPh sb="0" eb="3">
      <t>タイショウガイ</t>
    </rPh>
    <phoneticPr fontId="2"/>
  </si>
  <si>
    <t>8%対象</t>
    <rPh sb="2" eb="4">
      <t>タイショウ</t>
    </rPh>
    <phoneticPr fontId="2"/>
  </si>
  <si>
    <t>本体価格</t>
    <rPh sb="0" eb="4">
      <t>ホンタイカカク</t>
    </rPh>
    <phoneticPr fontId="2"/>
  </si>
  <si>
    <t>税</t>
    <rPh sb="0" eb="1">
      <t>ゼイ</t>
    </rPh>
    <phoneticPr fontId="10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</si>
  <si>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</si>
  <si>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</si>
  <si>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見積区分</t>
    <rPh sb="0" eb="4">
      <t>ミツモリクブン</t>
    </rPh>
    <phoneticPr fontId="2"/>
  </si>
  <si>
    <t>※印は軽減税率対象品目</t>
    <rPh sb="1" eb="2">
      <t>シルシ</t>
    </rPh>
    <rPh sb="3" eb="7">
      <t>ケイゲンゼイリツ</t>
    </rPh>
    <rPh sb="7" eb="9">
      <t>タイショウ</t>
    </rPh>
    <rPh sb="9" eb="11">
      <t>ヒンモク</t>
    </rPh>
    <phoneticPr fontId="2"/>
  </si>
  <si>
    <t>見積内訳書</t>
    <rPh sb="0" eb="4">
      <t>ミツモリウチワケ</t>
    </rPh>
    <rPh sb="4" eb="5">
      <t>ショ</t>
    </rPh>
    <phoneticPr fontId="2"/>
  </si>
  <si>
    <t>別紙見積内訳書による</t>
    <rPh sb="0" eb="2">
      <t>ベッシ</t>
    </rPh>
    <rPh sb="2" eb="4">
      <t>ミツモリ</t>
    </rPh>
    <rPh sb="4" eb="6">
      <t>ウチワケ</t>
    </rPh>
    <rPh sb="6" eb="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</si>
</sst>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;&quot;▲ &quot;#,##0"/>
    <numFmt numFmtId="177" formatCode="&quot;¥&quot;#,##0\-;[Red]\-&quot;¥&quot;#,##0"/>
    <numFmt numFmtId="178" formatCode="0000"/>
    <numFmt numFmtId="179" formatCode="[&lt;=999]000;[&lt;=9999]000\-00;000\-0000"/>
    <numFmt numFmtId="180" formatCode="00000"/>
    <numFmt numFmtId="181" formatCode="0.0_ "/>
    <numFmt numFmtId="182" formatCode="0_ "/>
    <numFmt numFmtId="183" formatCode="yyyy&quot;年&quot;m&quot;月&quot;d&quot;日&quot;;@"/>
    <numFmt numFmtId="184" formatCode="000000"/>
    <numFmt numFmtId="185" formatCode="00"/>
    <numFmt numFmtId="186" formatCode="#,###.###_ ;&quot;▲ &quot;\-#,###.###"/>
    <numFmt numFmtId="187" formatCode="#,###;\-#,###;;@"/>
    <numFmt numFmtId="188" formatCode="#,##0.###_ ;&quot;▲ &quot;\-#,##0.###"/>
    <numFmt numFmtId="189" formatCode="#,##0.###_ ;&quot;▲ &quot;#,##0.###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u val="double"/>
      <sz val="25"/>
      <color theme="1"/>
      <name val="ＭＳ Ｐ明朝"/>
      <family val="1"/>
      <charset val="128"/>
    </font>
    <font>
      <sz val="25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13.5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/>
  </cellStyleXfs>
  <cellXfs count="3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1" fillId="0" borderId="16" xfId="0" applyFont="1" applyBorder="1">
      <alignment vertical="center"/>
    </xf>
    <xf numFmtId="176" fontId="11" fillId="0" borderId="8" xfId="2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 applyBorder="1">
      <alignment vertical="center"/>
    </xf>
    <xf numFmtId="0" fontId="18" fillId="2" borderId="0" xfId="0" applyFont="1" applyFill="1" applyBorder="1" applyAlignment="1"/>
    <xf numFmtId="0" fontId="0" fillId="2" borderId="0" xfId="0" applyFill="1">
      <alignment vertical="center"/>
    </xf>
    <xf numFmtId="176" fontId="13" fillId="0" borderId="25" xfId="2" applyNumberFormat="1" applyFont="1" applyBorder="1" applyAlignment="1">
      <alignment horizontal="center"/>
    </xf>
    <xf numFmtId="176" fontId="13" fillId="0" borderId="26" xfId="2" applyNumberFormat="1" applyFont="1" applyBorder="1" applyAlignment="1">
      <alignment horizontal="center"/>
    </xf>
    <xf numFmtId="176" fontId="12" fillId="2" borderId="0" xfId="2" applyNumberFormat="1" applyFont="1" applyFill="1" applyAlignment="1">
      <alignment horizontal="center"/>
    </xf>
    <xf numFmtId="176" fontId="12" fillId="2" borderId="0" xfId="2" applyNumberFormat="1" applyFont="1" applyFill="1"/>
    <xf numFmtId="176" fontId="13" fillId="2" borderId="0" xfId="2" applyNumberFormat="1" applyFont="1" applyFill="1"/>
    <xf numFmtId="0" fontId="14" fillId="0" borderId="20" xfId="2" applyNumberFormat="1" applyFont="1" applyBorder="1" applyAlignment="1"/>
    <xf numFmtId="0" fontId="13" fillId="0" borderId="29" xfId="2" applyNumberFormat="1" applyFont="1" applyBorder="1" applyAlignment="1"/>
    <xf numFmtId="0" fontId="4" fillId="0" borderId="0" xfId="0" applyFont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1" xfId="0" applyFont="1" applyBorder="1">
      <alignment vertical="center"/>
    </xf>
    <xf numFmtId="0" fontId="21" fillId="2" borderId="0" xfId="0" applyFont="1" applyFill="1">
      <alignment vertical="center"/>
    </xf>
    <xf numFmtId="0" fontId="1" fillId="0" borderId="4" xfId="0" applyFont="1" applyBorder="1">
      <alignment vertical="center"/>
    </xf>
    <xf numFmtId="0" fontId="22" fillId="0" borderId="5" xfId="0" applyFont="1" applyFill="1" applyBorder="1" applyAlignment="1"/>
    <xf numFmtId="0" fontId="1" fillId="0" borderId="1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indent="1"/>
    </xf>
    <xf numFmtId="178" fontId="1" fillId="0" borderId="2" xfId="0" applyNumberFormat="1" applyFont="1" applyFill="1" applyBorder="1" applyAlignment="1">
      <alignment vertical="center" shrinkToFit="1"/>
    </xf>
    <xf numFmtId="178" fontId="1" fillId="0" borderId="2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15" fillId="0" borderId="5" xfId="0" applyFont="1" applyBorder="1" applyAlignment="1">
      <alignment wrapText="1"/>
    </xf>
    <xf numFmtId="49" fontId="1" fillId="0" borderId="8" xfId="0" applyNumberFormat="1" applyFont="1" applyFill="1" applyBorder="1" applyAlignment="1">
      <alignment vertical="center"/>
    </xf>
    <xf numFmtId="49" fontId="1" fillId="0" borderId="19" xfId="0" applyNumberFormat="1" applyFont="1" applyFill="1" applyBorder="1" applyAlignment="1">
      <alignment vertical="center"/>
    </xf>
    <xf numFmtId="0" fontId="22" fillId="0" borderId="19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176" fontId="14" fillId="0" borderId="8" xfId="2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182" fontId="12" fillId="0" borderId="21" xfId="0" applyNumberFormat="1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176" fontId="13" fillId="0" borderId="24" xfId="2" applyNumberFormat="1" applyFont="1" applyBorder="1" applyAlignment="1">
      <alignment horizontal="center"/>
    </xf>
    <xf numFmtId="0" fontId="23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27" xfId="2" applyNumberFormat="1" applyFont="1" applyBorder="1" applyAlignment="1"/>
    <xf numFmtId="176" fontId="12" fillId="0" borderId="30" xfId="2" applyNumberFormat="1" applyFont="1" applyBorder="1" applyAlignment="1">
      <alignment horizontal="right" wrapText="1" indent="2"/>
    </xf>
    <xf numFmtId="0" fontId="13" fillId="0" borderId="18" xfId="2" applyNumberFormat="1" applyFont="1" applyBorder="1" applyAlignment="1"/>
    <xf numFmtId="176" fontId="12" fillId="0" borderId="31" xfId="2" applyNumberFormat="1" applyFont="1" applyBorder="1" applyAlignment="1">
      <alignment horizontal="right" wrapText="1" indent="2"/>
    </xf>
    <xf numFmtId="0" fontId="13" fillId="0" borderId="12" xfId="2" applyNumberFormat="1" applyFont="1" applyBorder="1" applyAlignment="1"/>
    <xf numFmtId="176" fontId="12" fillId="0" borderId="14" xfId="2" applyNumberFormat="1" applyFont="1" applyBorder="1" applyAlignment="1">
      <alignment horizontal="right" wrapText="1" indent="2"/>
    </xf>
    <xf numFmtId="176" fontId="12" fillId="0" borderId="60" xfId="2" applyNumberFormat="1" applyFont="1" applyBorder="1" applyAlignment="1">
      <alignment horizontal="right" wrapText="1" indent="2"/>
    </xf>
    <xf numFmtId="176" fontId="12" fillId="0" borderId="0" xfId="2" applyNumberFormat="1" applyFont="1" applyFill="1" applyAlignment="1">
      <alignment horizontal="center"/>
    </xf>
    <xf numFmtId="176" fontId="14" fillId="0" borderId="0" xfId="2" applyNumberFormat="1" applyFont="1" applyFill="1"/>
    <xf numFmtId="176" fontId="14" fillId="0" borderId="0" xfId="2" applyNumberFormat="1" applyFont="1" applyFill="1" applyAlignment="1">
      <alignment horizontal="center"/>
    </xf>
    <xf numFmtId="176" fontId="12" fillId="0" borderId="0" xfId="2" applyNumberFormat="1" applyFont="1" applyFill="1"/>
    <xf numFmtId="176" fontId="13" fillId="0" borderId="0" xfId="2" applyNumberFormat="1" applyFont="1" applyFill="1"/>
    <xf numFmtId="0" fontId="15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176" fontId="14" fillId="0" borderId="0" xfId="2" applyNumberFormat="1" applyFont="1" applyAlignment="1">
      <alignment horizontal="right"/>
    </xf>
    <xf numFmtId="176" fontId="12" fillId="0" borderId="26" xfId="2" applyNumberFormat="1" applyFont="1" applyFill="1" applyBorder="1" applyAlignment="1">
      <alignment horizontal="left" wrapText="1" indent="1" shrinkToFit="1"/>
    </xf>
    <xf numFmtId="176" fontId="12" fillId="0" borderId="26" xfId="2" applyNumberFormat="1" applyFont="1" applyFill="1" applyBorder="1" applyAlignment="1">
      <alignment horizontal="center"/>
    </xf>
    <xf numFmtId="176" fontId="12" fillId="0" borderId="26" xfId="2" applyNumberFormat="1" applyFont="1" applyFill="1" applyBorder="1" applyAlignment="1">
      <alignment horizontal="right"/>
    </xf>
    <xf numFmtId="176" fontId="12" fillId="0" borderId="25" xfId="2" applyNumberFormat="1" applyFont="1" applyFill="1" applyBorder="1" applyAlignment="1">
      <alignment horizontal="left" wrapText="1" indent="1" shrinkToFit="1"/>
    </xf>
    <xf numFmtId="176" fontId="12" fillId="0" borderId="25" xfId="2" applyNumberFormat="1" applyFont="1" applyFill="1" applyBorder="1" applyAlignment="1">
      <alignment horizontal="center"/>
    </xf>
    <xf numFmtId="176" fontId="12" fillId="0" borderId="25" xfId="2" applyNumberFormat="1" applyFont="1" applyFill="1" applyBorder="1" applyAlignment="1">
      <alignment horizontal="right"/>
    </xf>
    <xf numFmtId="176" fontId="12" fillId="0" borderId="25" xfId="2" applyNumberFormat="1" applyFont="1" applyFill="1" applyBorder="1" applyAlignment="1">
      <alignment horizontal="left" wrapText="1" shrinkToFit="1"/>
    </xf>
    <xf numFmtId="176" fontId="12" fillId="0" borderId="24" xfId="2" applyNumberFormat="1" applyFont="1" applyFill="1" applyBorder="1" applyAlignment="1">
      <alignment horizontal="center" wrapText="1" shrinkToFit="1"/>
    </xf>
    <xf numFmtId="176" fontId="12" fillId="0" borderId="24" xfId="2" applyNumberFormat="1" applyFont="1" applyFill="1" applyBorder="1" applyAlignment="1">
      <alignment horizontal="left" wrapText="1" shrinkToFit="1"/>
    </xf>
    <xf numFmtId="176" fontId="12" fillId="0" borderId="24" xfId="2" applyNumberFormat="1" applyFont="1" applyFill="1" applyBorder="1" applyAlignment="1">
      <alignment horizontal="center"/>
    </xf>
    <xf numFmtId="176" fontId="12" fillId="0" borderId="24" xfId="2" applyNumberFormat="1" applyFont="1" applyFill="1" applyBorder="1" applyAlignment="1">
      <alignment horizontal="right"/>
    </xf>
    <xf numFmtId="0" fontId="12" fillId="0" borderId="54" xfId="2" applyNumberFormat="1" applyFont="1" applyBorder="1" applyAlignment="1"/>
    <xf numFmtId="0" fontId="12" fillId="0" borderId="53" xfId="2" applyNumberFormat="1" applyFont="1" applyBorder="1" applyAlignment="1">
      <alignment horizontal="right" indent="2"/>
    </xf>
    <xf numFmtId="176" fontId="12" fillId="0" borderId="55" xfId="2" applyNumberFormat="1" applyFont="1" applyBorder="1" applyAlignment="1">
      <alignment horizontal="center"/>
    </xf>
    <xf numFmtId="176" fontId="12" fillId="0" borderId="55" xfId="2" applyNumberFormat="1" applyFont="1" applyFill="1" applyBorder="1" applyAlignment="1">
      <alignment horizontal="right"/>
    </xf>
    <xf numFmtId="0" fontId="7" fillId="0" borderId="59" xfId="0" applyNumberFormat="1" applyFont="1" applyBorder="1" applyAlignment="1"/>
    <xf numFmtId="176" fontId="12" fillId="0" borderId="57" xfId="2" applyNumberFormat="1" applyFont="1" applyBorder="1" applyAlignment="1">
      <alignment horizontal="center"/>
    </xf>
    <xf numFmtId="176" fontId="12" fillId="0" borderId="57" xfId="2" applyNumberFormat="1" applyFont="1" applyFill="1" applyBorder="1" applyAlignment="1">
      <alignment horizontal="right"/>
    </xf>
    <xf numFmtId="0" fontId="7" fillId="0" borderId="13" xfId="0" applyNumberFormat="1" applyFont="1" applyBorder="1" applyAlignment="1"/>
    <xf numFmtId="176" fontId="12" fillId="0" borderId="58" xfId="2" applyNumberFormat="1" applyFont="1" applyBorder="1" applyAlignment="1">
      <alignment horizontal="center"/>
    </xf>
    <xf numFmtId="176" fontId="12" fillId="0" borderId="58" xfId="2" applyNumberFormat="1" applyFont="1" applyFill="1" applyBorder="1" applyAlignment="1">
      <alignment horizontal="right"/>
    </xf>
    <xf numFmtId="0" fontId="7" fillId="0" borderId="36" xfId="0" applyNumberFormat="1" applyFont="1" applyBorder="1" applyAlignment="1"/>
    <xf numFmtId="176" fontId="12" fillId="0" borderId="25" xfId="2" applyNumberFormat="1" applyFont="1" applyBorder="1" applyAlignment="1">
      <alignment horizontal="center"/>
    </xf>
    <xf numFmtId="0" fontId="7" fillId="0" borderId="19" xfId="0" applyNumberFormat="1" applyFont="1" applyBorder="1" applyAlignment="1"/>
    <xf numFmtId="176" fontId="12" fillId="0" borderId="56" xfId="2" applyNumberFormat="1" applyFont="1" applyBorder="1" applyAlignment="1">
      <alignment horizontal="center"/>
    </xf>
    <xf numFmtId="176" fontId="12" fillId="0" borderId="56" xfId="2" applyNumberFormat="1" applyFont="1" applyFill="1" applyBorder="1" applyAlignment="1">
      <alignment horizontal="right"/>
    </xf>
    <xf numFmtId="176" fontId="12" fillId="0" borderId="25" xfId="2" applyNumberFormat="1" applyFont="1" applyFill="1" applyBorder="1" applyAlignment="1">
      <alignment horizontal="center" wrapText="1" shrinkToFit="1"/>
    </xf>
    <xf numFmtId="38" fontId="1" fillId="0" borderId="0" xfId="1" applyFont="1" applyFill="1" applyBorder="1">
      <alignment vertical="center"/>
    </xf>
    <xf numFmtId="176" fontId="12" fillId="3" borderId="26" xfId="2" applyNumberFormat="1" applyFont="1" applyFill="1" applyBorder="1" applyAlignment="1">
      <alignment horizontal="right"/>
    </xf>
    <xf numFmtId="176" fontId="12" fillId="3" borderId="25" xfId="2" applyNumberFormat="1" applyFont="1" applyFill="1" applyBorder="1" applyAlignment="1">
      <alignment horizontal="right"/>
    </xf>
    <xf numFmtId="188" fontId="12" fillId="0" borderId="25" xfId="2" applyNumberFormat="1" applyFont="1" applyFill="1" applyBorder="1" applyAlignment="1">
      <alignment horizontal="right"/>
    </xf>
    <xf numFmtId="176" fontId="12" fillId="4" borderId="25" xfId="2" applyNumberFormat="1" applyFont="1" applyFill="1" applyBorder="1" applyAlignment="1">
      <alignment horizontal="right"/>
    </xf>
    <xf numFmtId="188" fontId="12" fillId="0" borderId="24" xfId="2" applyNumberFormat="1" applyFont="1" applyFill="1" applyBorder="1" applyAlignment="1">
      <alignment horizontal="right"/>
    </xf>
    <xf numFmtId="176" fontId="12" fillId="0" borderId="24" xfId="2" applyNumberFormat="1" applyFont="1" applyBorder="1" applyAlignment="1">
      <alignment horizontal="right"/>
    </xf>
    <xf numFmtId="186" fontId="12" fillId="0" borderId="55" xfId="2" applyNumberFormat="1" applyFont="1" applyBorder="1" applyAlignment="1">
      <alignment horizontal="right"/>
    </xf>
    <xf numFmtId="176" fontId="12" fillId="0" borderId="55" xfId="2" applyNumberFormat="1" applyFont="1" applyBorder="1" applyAlignment="1">
      <alignment horizontal="right"/>
    </xf>
    <xf numFmtId="176" fontId="12" fillId="3" borderId="55" xfId="2" applyNumberFormat="1" applyFont="1" applyFill="1" applyBorder="1" applyAlignment="1">
      <alignment horizontal="right"/>
    </xf>
    <xf numFmtId="186" fontId="12" fillId="0" borderId="57" xfId="2" applyNumberFormat="1" applyFont="1" applyBorder="1" applyAlignment="1">
      <alignment horizontal="right"/>
    </xf>
    <xf numFmtId="176" fontId="12" fillId="0" borderId="57" xfId="2" applyNumberFormat="1" applyFont="1" applyBorder="1" applyAlignment="1">
      <alignment horizontal="right"/>
    </xf>
    <xf numFmtId="176" fontId="12" fillId="3" borderId="57" xfId="2" applyNumberFormat="1" applyFont="1" applyFill="1" applyBorder="1" applyAlignment="1">
      <alignment horizontal="right"/>
    </xf>
    <xf numFmtId="186" fontId="12" fillId="0" borderId="58" xfId="2" applyNumberFormat="1" applyFont="1" applyBorder="1" applyAlignment="1">
      <alignment horizontal="right"/>
    </xf>
    <xf numFmtId="176" fontId="12" fillId="0" borderId="58" xfId="2" applyNumberFormat="1" applyFont="1" applyBorder="1" applyAlignment="1">
      <alignment horizontal="right"/>
    </xf>
    <xf numFmtId="176" fontId="12" fillId="3" borderId="58" xfId="2" applyNumberFormat="1" applyFont="1" applyFill="1" applyBorder="1" applyAlignment="1">
      <alignment horizontal="right"/>
    </xf>
    <xf numFmtId="186" fontId="12" fillId="0" borderId="25" xfId="2" applyNumberFormat="1" applyFont="1" applyBorder="1" applyAlignment="1">
      <alignment horizontal="right"/>
    </xf>
    <xf numFmtId="176" fontId="12" fillId="0" borderId="25" xfId="2" applyNumberFormat="1" applyFont="1" applyBorder="1" applyAlignment="1">
      <alignment horizontal="right"/>
    </xf>
    <xf numFmtId="186" fontId="12" fillId="0" borderId="56" xfId="2" applyNumberFormat="1" applyFont="1" applyBorder="1" applyAlignment="1">
      <alignment horizontal="right"/>
    </xf>
    <xf numFmtId="176" fontId="12" fillId="0" borderId="56" xfId="2" applyNumberFormat="1" applyFont="1" applyBorder="1" applyAlignment="1">
      <alignment horizontal="right"/>
    </xf>
    <xf numFmtId="176" fontId="12" fillId="3" borderId="56" xfId="2" applyNumberFormat="1" applyFont="1" applyFill="1" applyBorder="1" applyAlignment="1">
      <alignment horizontal="right"/>
    </xf>
    <xf numFmtId="189" fontId="12" fillId="0" borderId="20" xfId="2" applyNumberFormat="1" applyFont="1" applyFill="1" applyBorder="1" applyAlignment="1">
      <alignment horizontal="right"/>
    </xf>
    <xf numFmtId="189" fontId="12" fillId="0" borderId="27" xfId="2" applyNumberFormat="1" applyFont="1" applyFill="1" applyBorder="1" applyAlignment="1">
      <alignment horizontal="right"/>
    </xf>
    <xf numFmtId="189" fontId="12" fillId="0" borderId="25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0" fontId="6" fillId="0" borderId="7" xfId="0" applyNumberFormat="1" applyFont="1" applyFill="1" applyBorder="1" applyAlignment="1">
      <alignment horizontal="center" vertical="center"/>
    </xf>
    <xf numFmtId="180" fontId="6" fillId="0" borderId="8" xfId="0" applyNumberFormat="1" applyFont="1" applyFill="1" applyBorder="1" applyAlignment="1">
      <alignment horizontal="center" vertical="center"/>
    </xf>
    <xf numFmtId="180" fontId="6" fillId="0" borderId="9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distributed" vertical="center" indent="1"/>
    </xf>
    <xf numFmtId="0" fontId="1" fillId="0" borderId="21" xfId="0" applyFont="1" applyBorder="1" applyAlignment="1">
      <alignment horizontal="distributed" vertical="center" indent="1"/>
    </xf>
    <xf numFmtId="0" fontId="1" fillId="0" borderId="22" xfId="0" applyFont="1" applyBorder="1" applyAlignment="1">
      <alignment horizontal="distributed" vertical="center" indent="1"/>
    </xf>
    <xf numFmtId="0" fontId="1" fillId="0" borderId="20" xfId="0" applyFont="1" applyBorder="1" applyAlignment="1">
      <alignment horizontal="left" vertical="center" indent="1" shrinkToFit="1"/>
    </xf>
    <xf numFmtId="0" fontId="1" fillId="0" borderId="21" xfId="0" applyFont="1" applyBorder="1" applyAlignment="1">
      <alignment horizontal="left" vertical="center" indent="1" shrinkToFit="1"/>
    </xf>
    <xf numFmtId="0" fontId="1" fillId="0" borderId="22" xfId="0" applyFont="1" applyBorder="1" applyAlignment="1">
      <alignment horizontal="left" vertical="center" indent="1" shrinkToFit="1"/>
    </xf>
    <xf numFmtId="0" fontId="1" fillId="0" borderId="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179" fontId="1" fillId="0" borderId="5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distributed" vertical="center" indent="1"/>
    </xf>
    <xf numFmtId="0" fontId="1" fillId="0" borderId="36" xfId="0" applyFont="1" applyBorder="1" applyAlignment="1">
      <alignment horizontal="distributed" vertical="center" indent="1"/>
    </xf>
    <xf numFmtId="0" fontId="1" fillId="0" borderId="30" xfId="0" applyFont="1" applyBorder="1" applyAlignment="1">
      <alignment horizontal="distributed" vertical="center" indent="1"/>
    </xf>
    <xf numFmtId="0" fontId="1" fillId="0" borderId="27" xfId="0" applyFont="1" applyBorder="1" applyAlignment="1">
      <alignment horizontal="left" vertical="center" indent="1" shrinkToFit="1"/>
    </xf>
    <xf numFmtId="0" fontId="1" fillId="0" borderId="36" xfId="0" applyFont="1" applyBorder="1" applyAlignment="1">
      <alignment horizontal="left" vertical="center" indent="1" shrinkToFit="1"/>
    </xf>
    <xf numFmtId="0" fontId="1" fillId="0" borderId="30" xfId="0" applyFont="1" applyBorder="1" applyAlignment="1">
      <alignment horizontal="left" vertical="center" indent="1" shrinkToFit="1"/>
    </xf>
    <xf numFmtId="0" fontId="1" fillId="0" borderId="10" xfId="0" applyNumberFormat="1" applyFont="1" applyBorder="1" applyAlignment="1">
      <alignment horizontal="distributed" vertical="center" indent="1"/>
    </xf>
    <xf numFmtId="0" fontId="1" fillId="0" borderId="0" xfId="0" applyNumberFormat="1" applyFont="1" applyBorder="1" applyAlignment="1">
      <alignment horizontal="distributed" vertical="center" indent="1"/>
    </xf>
    <xf numFmtId="0" fontId="1" fillId="0" borderId="12" xfId="0" applyNumberFormat="1" applyFont="1" applyBorder="1" applyAlignment="1">
      <alignment horizontal="distributed" vertical="center" indent="1"/>
    </xf>
    <xf numFmtId="0" fontId="1" fillId="0" borderId="13" xfId="0" applyNumberFormat="1" applyFont="1" applyBorder="1" applyAlignment="1">
      <alignment horizontal="distributed" vertical="center" indent="1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horizontal="left" vertical="center" wrapText="1" indent="1"/>
    </xf>
    <xf numFmtId="0" fontId="1" fillId="0" borderId="13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indent="1" shrinkToFit="1"/>
    </xf>
    <xf numFmtId="0" fontId="1" fillId="0" borderId="2" xfId="0" applyFont="1" applyBorder="1" applyAlignment="1">
      <alignment horizontal="left" vertical="center" indent="1" shrinkToFit="1"/>
    </xf>
    <xf numFmtId="0" fontId="1" fillId="0" borderId="3" xfId="0" applyFont="1" applyBorder="1" applyAlignment="1">
      <alignment horizontal="left" vertical="center" indent="1" shrinkToFit="1"/>
    </xf>
    <xf numFmtId="183" fontId="1" fillId="0" borderId="27" xfId="0" applyNumberFormat="1" applyFont="1" applyFill="1" applyBorder="1" applyAlignment="1">
      <alignment horizontal="center" vertical="center" shrinkToFit="1"/>
    </xf>
    <xf numFmtId="183" fontId="1" fillId="0" borderId="36" xfId="0" applyNumberFormat="1" applyFont="1" applyFill="1" applyBorder="1" applyAlignment="1">
      <alignment horizontal="center" vertical="center" shrinkToFit="1"/>
    </xf>
    <xf numFmtId="178" fontId="1" fillId="0" borderId="36" xfId="0" applyNumberFormat="1" applyFont="1" applyFill="1" applyBorder="1" applyAlignment="1">
      <alignment horizontal="center" vertical="center" shrinkToFit="1"/>
    </xf>
    <xf numFmtId="183" fontId="1" fillId="0" borderId="30" xfId="0" applyNumberFormat="1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horizontal="distributed" vertical="center" wrapText="1" indent="1"/>
    </xf>
    <xf numFmtId="0" fontId="1" fillId="0" borderId="16" xfId="0" applyFont="1" applyBorder="1" applyAlignment="1">
      <alignment horizontal="distributed" vertical="center" wrapText="1" indent="1"/>
    </xf>
    <xf numFmtId="0" fontId="1" fillId="0" borderId="17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1"/>
    </xf>
    <xf numFmtId="0" fontId="1" fillId="0" borderId="0" xfId="0" applyFont="1" applyBorder="1" applyAlignment="1">
      <alignment horizontal="distributed" vertical="center" wrapText="1" indent="1"/>
    </xf>
    <xf numFmtId="0" fontId="1" fillId="0" borderId="11" xfId="0" applyFont="1" applyBorder="1" applyAlignment="1">
      <alignment horizontal="distributed" vertical="center" wrapText="1" indent="1"/>
    </xf>
    <xf numFmtId="0" fontId="1" fillId="0" borderId="15" xfId="0" applyFont="1" applyFill="1" applyBorder="1" applyAlignment="1">
      <alignment horizontal="left" vertical="center" wrapText="1" indent="1"/>
    </xf>
    <xf numFmtId="0" fontId="1" fillId="0" borderId="16" xfId="0" applyFont="1" applyFill="1" applyBorder="1" applyAlignment="1">
      <alignment horizontal="left" vertical="center" wrapText="1" indent="1"/>
    </xf>
    <xf numFmtId="0" fontId="1" fillId="0" borderId="18" xfId="0" applyFont="1" applyBorder="1" applyAlignment="1">
      <alignment horizontal="distributed" vertical="center" indent="1"/>
    </xf>
    <xf numFmtId="0" fontId="1" fillId="0" borderId="19" xfId="0" applyFont="1" applyBorder="1" applyAlignment="1">
      <alignment horizontal="distributed" vertical="center" indent="1"/>
    </xf>
    <xf numFmtId="0" fontId="1" fillId="0" borderId="31" xfId="0" applyFont="1" applyBorder="1" applyAlignment="1">
      <alignment horizontal="distributed" vertical="center" indent="1"/>
    </xf>
    <xf numFmtId="0" fontId="1" fillId="0" borderId="18" xfId="0" applyFont="1" applyFill="1" applyBorder="1" applyAlignment="1">
      <alignment horizontal="left" vertical="center" indent="1" shrinkToFit="1"/>
    </xf>
    <xf numFmtId="0" fontId="1" fillId="0" borderId="19" xfId="0" applyFont="1" applyFill="1" applyBorder="1" applyAlignment="1">
      <alignment horizontal="left" vertical="center" indent="1" shrinkToFit="1"/>
    </xf>
    <xf numFmtId="0" fontId="1" fillId="0" borderId="31" xfId="0" applyFont="1" applyFill="1" applyBorder="1" applyAlignment="1">
      <alignment horizontal="left" vertical="center" indent="1" shrinkToFit="1"/>
    </xf>
    <xf numFmtId="0" fontId="1" fillId="0" borderId="1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distributed" vertical="center" indent="1"/>
    </xf>
    <xf numFmtId="178" fontId="1" fillId="0" borderId="1" xfId="0" applyNumberFormat="1" applyFont="1" applyFill="1" applyBorder="1" applyAlignment="1">
      <alignment horizontal="left" vertical="center" indent="1" shrinkToFit="1"/>
    </xf>
    <xf numFmtId="178" fontId="1" fillId="0" borderId="2" xfId="0" applyNumberFormat="1" applyFont="1" applyFill="1" applyBorder="1" applyAlignment="1">
      <alignment horizontal="left" vertical="center" indent="1" shrinkToFit="1"/>
    </xf>
    <xf numFmtId="178" fontId="1" fillId="0" borderId="3" xfId="0" applyNumberFormat="1" applyFont="1" applyFill="1" applyBorder="1" applyAlignment="1">
      <alignment horizontal="left" vertical="center" indent="1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left" vertical="center" indent="1"/>
    </xf>
    <xf numFmtId="0" fontId="1" fillId="0" borderId="36" xfId="0" applyFont="1" applyFill="1" applyBorder="1" applyAlignment="1">
      <alignment horizontal="left" vertical="center" indent="1"/>
    </xf>
    <xf numFmtId="0" fontId="1" fillId="0" borderId="30" xfId="0" applyFont="1" applyFill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left" vertical="center" indent="1" shrinkToFit="1"/>
    </xf>
    <xf numFmtId="178" fontId="1" fillId="0" borderId="5" xfId="0" applyNumberFormat="1" applyFont="1" applyFill="1" applyBorder="1" applyAlignment="1">
      <alignment horizontal="left" vertical="center" indent="1" shrinkToFit="1"/>
    </xf>
    <xf numFmtId="178" fontId="1" fillId="0" borderId="6" xfId="0" applyNumberFormat="1" applyFont="1" applyFill="1" applyBorder="1" applyAlignment="1">
      <alignment horizontal="left" vertical="center" indent="1" shrinkToFit="1"/>
    </xf>
    <xf numFmtId="0" fontId="1" fillId="0" borderId="7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1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84" fontId="12" fillId="0" borderId="2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27" xfId="0" applyFont="1" applyFill="1" applyBorder="1" applyAlignment="1">
      <alignment horizontal="distributed" vertical="center" indent="1"/>
    </xf>
    <xf numFmtId="0" fontId="1" fillId="0" borderId="36" xfId="0" applyFont="1" applyFill="1" applyBorder="1" applyAlignment="1">
      <alignment horizontal="distributed" vertical="center" indent="1"/>
    </xf>
    <xf numFmtId="183" fontId="1" fillId="0" borderId="27" xfId="0" applyNumberFormat="1" applyFont="1" applyFill="1" applyBorder="1" applyAlignment="1">
      <alignment horizontal="center" vertical="center"/>
    </xf>
    <xf numFmtId="183" fontId="1" fillId="0" borderId="36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183" fontId="1" fillId="0" borderId="30" xfId="0" applyNumberFormat="1" applyFont="1" applyFill="1" applyBorder="1" applyAlignment="1">
      <alignment horizontal="center" vertical="center"/>
    </xf>
    <xf numFmtId="178" fontId="17" fillId="0" borderId="10" xfId="0" applyNumberFormat="1" applyFont="1" applyFill="1" applyBorder="1" applyAlignment="1">
      <alignment horizontal="left" vertical="center" indent="1" shrinkToFit="1"/>
    </xf>
    <xf numFmtId="178" fontId="17" fillId="0" borderId="0" xfId="0" applyNumberFormat="1" applyFont="1" applyFill="1" applyBorder="1" applyAlignment="1">
      <alignment horizontal="left" vertical="center" indent="1" shrinkToFit="1"/>
    </xf>
    <xf numFmtId="178" fontId="17" fillId="0" borderId="11" xfId="0" applyNumberFormat="1" applyFont="1" applyFill="1" applyBorder="1" applyAlignment="1">
      <alignment horizontal="left" vertical="center" indent="1" shrinkToFit="1"/>
    </xf>
    <xf numFmtId="0" fontId="17" fillId="0" borderId="4" xfId="0" applyFont="1" applyFill="1" applyBorder="1" applyAlignment="1">
      <alignment horizontal="distributed" vertical="center" indent="1"/>
    </xf>
    <xf numFmtId="0" fontId="17" fillId="0" borderId="5" xfId="0" applyFont="1" applyFill="1" applyBorder="1" applyAlignment="1">
      <alignment horizontal="distributed" vertical="center" indent="1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185" fontId="12" fillId="0" borderId="21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wrapText="1"/>
    </xf>
    <xf numFmtId="0" fontId="19" fillId="0" borderId="19" xfId="0" applyFont="1" applyFill="1" applyBorder="1" applyAlignment="1">
      <alignment wrapText="1"/>
    </xf>
    <xf numFmtId="0" fontId="19" fillId="0" borderId="31" xfId="0" applyFont="1" applyFill="1" applyBorder="1" applyAlignment="1">
      <alignment wrapText="1"/>
    </xf>
    <xf numFmtId="0" fontId="1" fillId="0" borderId="7" xfId="0" applyFont="1" applyFill="1" applyBorder="1" applyAlignment="1">
      <alignment horizontal="distributed" vertical="center" indent="1"/>
    </xf>
    <xf numFmtId="0" fontId="1" fillId="0" borderId="8" xfId="0" applyFont="1" applyFill="1" applyBorder="1" applyAlignment="1">
      <alignment horizontal="distributed" vertical="center" indent="1"/>
    </xf>
    <xf numFmtId="0" fontId="1" fillId="0" borderId="18" xfId="0" applyFont="1" applyFill="1" applyBorder="1" applyAlignment="1">
      <alignment horizontal="left" vertical="center" indent="1"/>
    </xf>
    <xf numFmtId="0" fontId="1" fillId="0" borderId="19" xfId="0" applyFont="1" applyFill="1" applyBorder="1" applyAlignment="1">
      <alignment horizontal="left" vertical="center" indent="1"/>
    </xf>
    <xf numFmtId="0" fontId="1" fillId="0" borderId="31" xfId="0" applyFont="1" applyFill="1" applyBorder="1" applyAlignment="1">
      <alignment horizontal="left" vertical="center" indent="1"/>
    </xf>
    <xf numFmtId="0" fontId="15" fillId="0" borderId="5" xfId="0" applyFont="1" applyBorder="1" applyAlignment="1">
      <alignment horizontal="center" wrapText="1"/>
    </xf>
    <xf numFmtId="0" fontId="15" fillId="0" borderId="28" xfId="0" applyFont="1" applyBorder="1" applyAlignment="1">
      <alignment horizontal="center" wrapText="1"/>
    </xf>
    <xf numFmtId="177" fontId="15" fillId="0" borderId="5" xfId="1" applyNumberFormat="1" applyFont="1" applyFill="1" applyBorder="1" applyAlignment="1">
      <alignment horizontal="right" wrapText="1" indent="1"/>
    </xf>
    <xf numFmtId="177" fontId="15" fillId="0" borderId="28" xfId="1" applyNumberFormat="1" applyFont="1" applyFill="1" applyBorder="1" applyAlignment="1">
      <alignment horizontal="right" wrapText="1" indent="1"/>
    </xf>
    <xf numFmtId="0" fontId="1" fillId="0" borderId="10" xfId="0" applyFont="1" applyFill="1" applyBorder="1" applyAlignment="1">
      <alignment horizontal="distributed" vertical="center" wrapText="1" indent="1"/>
    </xf>
    <xf numFmtId="0" fontId="1" fillId="0" borderId="0" xfId="0" applyFont="1" applyFill="1" applyBorder="1" applyAlignment="1">
      <alignment horizontal="distributed" vertical="center" inden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wrapText="1" indent="3"/>
    </xf>
    <xf numFmtId="0" fontId="1" fillId="0" borderId="5" xfId="0" applyFont="1" applyBorder="1" applyAlignment="1">
      <alignment horizontal="distributed" vertical="center" wrapText="1" indent="3"/>
    </xf>
    <xf numFmtId="0" fontId="1" fillId="0" borderId="10" xfId="0" applyFont="1" applyBorder="1" applyAlignment="1">
      <alignment horizontal="distributed" vertical="center" wrapText="1" indent="3"/>
    </xf>
    <xf numFmtId="0" fontId="1" fillId="0" borderId="0" xfId="0" applyFont="1" applyBorder="1" applyAlignment="1">
      <alignment horizontal="distributed" vertical="center" wrapText="1" indent="3"/>
    </xf>
    <xf numFmtId="0" fontId="1" fillId="0" borderId="7" xfId="0" applyFont="1" applyBorder="1" applyAlignment="1">
      <alignment horizontal="distributed" vertical="center" wrapText="1" indent="3"/>
    </xf>
    <xf numFmtId="0" fontId="1" fillId="0" borderId="8" xfId="0" applyFont="1" applyBorder="1" applyAlignment="1">
      <alignment horizontal="distributed" vertical="center" wrapText="1" indent="3"/>
    </xf>
    <xf numFmtId="0" fontId="1" fillId="0" borderId="37" xfId="0" applyFont="1" applyBorder="1" applyAlignment="1">
      <alignment horizontal="distributed" vertical="center" wrapText="1" indent="2"/>
    </xf>
    <xf numFmtId="0" fontId="1" fillId="0" borderId="5" xfId="0" applyFont="1" applyBorder="1" applyAlignment="1">
      <alignment horizontal="distributed" vertical="center" wrapText="1" indent="2"/>
    </xf>
    <xf numFmtId="0" fontId="1" fillId="0" borderId="38" xfId="0" applyFont="1" applyBorder="1" applyAlignment="1">
      <alignment horizontal="distributed" vertical="center" wrapText="1" indent="2"/>
    </xf>
    <xf numFmtId="0" fontId="1" fillId="0" borderId="39" xfId="0" applyFont="1" applyBorder="1" applyAlignment="1">
      <alignment horizontal="distributed" vertical="center" wrapText="1" indent="2"/>
    </xf>
    <xf numFmtId="0" fontId="1" fillId="0" borderId="0" xfId="0" applyFont="1" applyBorder="1" applyAlignment="1">
      <alignment horizontal="distributed" vertical="center" wrapText="1" indent="2"/>
    </xf>
    <xf numFmtId="0" fontId="1" fillId="0" borderId="40" xfId="0" applyFont="1" applyBorder="1" applyAlignment="1">
      <alignment horizontal="distributed" vertical="center" wrapText="1" indent="2"/>
    </xf>
    <xf numFmtId="0" fontId="1" fillId="0" borderId="41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distributed" vertical="center" wrapText="1" indent="2"/>
    </xf>
    <xf numFmtId="0" fontId="1" fillId="0" borderId="42" xfId="0" applyFont="1" applyBorder="1" applyAlignment="1">
      <alignment horizontal="distributed" vertical="center" wrapText="1" indent="2"/>
    </xf>
    <xf numFmtId="181" fontId="1" fillId="0" borderId="37" xfId="0" applyNumberFormat="1" applyFont="1" applyBorder="1" applyAlignment="1">
      <alignment horizontal="distributed" vertical="center" wrapText="1" indent="1"/>
    </xf>
    <xf numFmtId="181" fontId="1" fillId="0" borderId="5" xfId="0" applyNumberFormat="1" applyFont="1" applyBorder="1" applyAlignment="1">
      <alignment horizontal="distributed" vertical="center" wrapText="1" indent="1"/>
    </xf>
    <xf numFmtId="181" fontId="1" fillId="0" borderId="38" xfId="0" applyNumberFormat="1" applyFont="1" applyBorder="1" applyAlignment="1">
      <alignment horizontal="distributed" vertical="center" wrapText="1" indent="1"/>
    </xf>
    <xf numFmtId="181" fontId="1" fillId="0" borderId="39" xfId="0" applyNumberFormat="1" applyFont="1" applyBorder="1" applyAlignment="1">
      <alignment horizontal="distributed" vertical="center" wrapText="1" indent="1"/>
    </xf>
    <xf numFmtId="181" fontId="1" fillId="0" borderId="0" xfId="0" applyNumberFormat="1" applyFont="1" applyBorder="1" applyAlignment="1">
      <alignment horizontal="distributed" vertical="center" wrapText="1" indent="1"/>
    </xf>
    <xf numFmtId="181" fontId="1" fillId="0" borderId="40" xfId="0" applyNumberFormat="1" applyFont="1" applyBorder="1" applyAlignment="1">
      <alignment horizontal="distributed" vertical="center" wrapText="1" indent="1"/>
    </xf>
    <xf numFmtId="181" fontId="1" fillId="0" borderId="41" xfId="0" applyNumberFormat="1" applyFont="1" applyBorder="1" applyAlignment="1">
      <alignment horizontal="distributed" vertical="center" wrapText="1" indent="1"/>
    </xf>
    <xf numFmtId="181" fontId="1" fillId="0" borderId="8" xfId="0" applyNumberFormat="1" applyFont="1" applyBorder="1" applyAlignment="1">
      <alignment horizontal="distributed" vertical="center" wrapText="1" indent="1"/>
    </xf>
    <xf numFmtId="181" fontId="1" fillId="0" borderId="42" xfId="0" applyNumberFormat="1" applyFont="1" applyBorder="1" applyAlignment="1">
      <alignment horizontal="distributed" vertical="center" wrapText="1" indent="1"/>
    </xf>
    <xf numFmtId="181" fontId="1" fillId="0" borderId="37" xfId="0" applyNumberFormat="1" applyFont="1" applyBorder="1" applyAlignment="1">
      <alignment horizontal="center" vertical="center" wrapText="1"/>
    </xf>
    <xf numFmtId="181" fontId="1" fillId="0" borderId="5" xfId="0" applyNumberFormat="1" applyFont="1" applyBorder="1" applyAlignment="1">
      <alignment horizontal="center" vertical="center" wrapText="1"/>
    </xf>
    <xf numFmtId="181" fontId="1" fillId="0" borderId="38" xfId="0" applyNumberFormat="1" applyFont="1" applyBorder="1" applyAlignment="1">
      <alignment horizontal="center" vertical="center" wrapText="1"/>
    </xf>
    <xf numFmtId="181" fontId="1" fillId="0" borderId="39" xfId="0" applyNumberFormat="1" applyFont="1" applyBorder="1" applyAlignment="1">
      <alignment horizontal="center" vertical="center" wrapText="1"/>
    </xf>
    <xf numFmtId="181" fontId="1" fillId="0" borderId="0" xfId="0" applyNumberFormat="1" applyFont="1" applyBorder="1" applyAlignment="1">
      <alignment horizontal="center" vertical="center" wrapText="1"/>
    </xf>
    <xf numFmtId="181" fontId="1" fillId="0" borderId="40" xfId="0" applyNumberFormat="1" applyFont="1" applyBorder="1" applyAlignment="1">
      <alignment horizontal="center" vertical="center" wrapText="1"/>
    </xf>
    <xf numFmtId="181" fontId="1" fillId="0" borderId="41" xfId="0" applyNumberFormat="1" applyFont="1" applyBorder="1" applyAlignment="1">
      <alignment horizontal="center" vertical="center" wrapText="1"/>
    </xf>
    <xf numFmtId="181" fontId="1" fillId="0" borderId="8" xfId="0" applyNumberFormat="1" applyFont="1" applyBorder="1" applyAlignment="1">
      <alignment horizontal="center" vertical="center" wrapText="1"/>
    </xf>
    <xf numFmtId="181" fontId="1" fillId="0" borderId="42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distributed" vertical="center" wrapText="1" indent="1"/>
    </xf>
    <xf numFmtId="0" fontId="1" fillId="0" borderId="5" xfId="0" applyFont="1" applyBorder="1" applyAlignment="1">
      <alignment horizontal="distributed" vertical="center" wrapText="1" indent="1"/>
    </xf>
    <xf numFmtId="0" fontId="1" fillId="0" borderId="39" xfId="0" applyFont="1" applyBorder="1" applyAlignment="1">
      <alignment horizontal="distributed" vertical="center" wrapText="1" indent="1"/>
    </xf>
    <xf numFmtId="0" fontId="1" fillId="0" borderId="41" xfId="0" applyFont="1" applyBorder="1" applyAlignment="1">
      <alignment horizontal="distributed" vertical="center" wrapText="1" indent="1"/>
    </xf>
    <xf numFmtId="0" fontId="1" fillId="0" borderId="8" xfId="0" applyFont="1" applyBorder="1" applyAlignment="1">
      <alignment horizontal="distributed" vertical="center" wrapText="1" indent="1"/>
    </xf>
    <xf numFmtId="0" fontId="1" fillId="0" borderId="6" xfId="0" applyFont="1" applyBorder="1" applyAlignment="1">
      <alignment horizontal="distributed" vertical="center" wrapText="1" indent="3"/>
    </xf>
    <xf numFmtId="0" fontId="1" fillId="0" borderId="11" xfId="0" applyFont="1" applyBorder="1" applyAlignment="1">
      <alignment horizontal="distributed" vertical="center" wrapText="1" indent="3"/>
    </xf>
    <xf numFmtId="0" fontId="1" fillId="0" borderId="9" xfId="0" applyFont="1" applyBorder="1" applyAlignment="1">
      <alignment horizontal="distributed" vertical="center" wrapText="1" indent="3"/>
    </xf>
    <xf numFmtId="0" fontId="1" fillId="0" borderId="21" xfId="0" applyNumberFormat="1" applyFont="1" applyBorder="1" applyAlignment="1">
      <alignment horizontal="left" vertical="center" wrapText="1" indent="1"/>
    </xf>
    <xf numFmtId="0" fontId="1" fillId="0" borderId="22" xfId="0" applyNumberFormat="1" applyFont="1" applyBorder="1" applyAlignment="1">
      <alignment horizontal="left" vertical="center" wrapText="1" indent="1"/>
    </xf>
    <xf numFmtId="0" fontId="1" fillId="0" borderId="36" xfId="0" applyNumberFormat="1" applyFont="1" applyBorder="1" applyAlignment="1">
      <alignment horizontal="left" vertical="center" wrapText="1" indent="1"/>
    </xf>
    <xf numFmtId="0" fontId="1" fillId="0" borderId="30" xfId="0" applyNumberFormat="1" applyFont="1" applyBorder="1" applyAlignment="1">
      <alignment horizontal="left" vertical="center" wrapText="1" indent="1"/>
    </xf>
    <xf numFmtId="0" fontId="1" fillId="0" borderId="27" xfId="0" applyFont="1" applyBorder="1" applyAlignment="1">
      <alignment horizontal="distributed" vertical="center" wrapText="1" indent="2"/>
    </xf>
    <xf numFmtId="0" fontId="1" fillId="0" borderId="36" xfId="0" applyFont="1" applyBorder="1" applyAlignment="1">
      <alignment horizontal="distributed" vertical="center" wrapText="1" indent="2"/>
    </xf>
    <xf numFmtId="0" fontId="1" fillId="0" borderId="45" xfId="0" applyFont="1" applyBorder="1" applyAlignment="1">
      <alignment horizontal="distributed" vertical="center" wrapText="1" indent="2"/>
    </xf>
    <xf numFmtId="0" fontId="1" fillId="0" borderId="46" xfId="0" applyFont="1" applyBorder="1" applyAlignment="1">
      <alignment horizontal="left" vertical="center" wrapText="1" indent="1"/>
    </xf>
    <xf numFmtId="0" fontId="1" fillId="0" borderId="36" xfId="0" applyFont="1" applyBorder="1" applyAlignment="1">
      <alignment horizontal="left" vertical="center" wrapText="1" indent="1"/>
    </xf>
    <xf numFmtId="0" fontId="1" fillId="0" borderId="45" xfId="0" applyFont="1" applyBorder="1" applyAlignment="1">
      <alignment horizontal="left" vertical="center" wrapText="1" indent="1"/>
    </xf>
    <xf numFmtId="182" fontId="1" fillId="0" borderId="46" xfId="0" applyNumberFormat="1" applyFont="1" applyBorder="1" applyAlignment="1">
      <alignment horizontal="right" vertical="center" wrapText="1" indent="1"/>
    </xf>
    <xf numFmtId="182" fontId="1" fillId="0" borderId="36" xfId="0" applyNumberFormat="1" applyFont="1" applyBorder="1" applyAlignment="1">
      <alignment horizontal="right" vertical="center" wrapText="1" indent="1"/>
    </xf>
    <xf numFmtId="182" fontId="1" fillId="0" borderId="45" xfId="0" applyNumberFormat="1" applyFont="1" applyBorder="1" applyAlignment="1">
      <alignment horizontal="right" vertical="center" wrapText="1" indent="1"/>
    </xf>
    <xf numFmtId="181" fontId="1" fillId="0" borderId="52" xfId="0" applyNumberFormat="1" applyFont="1" applyBorder="1" applyAlignment="1">
      <alignment horizontal="center" vertical="center" wrapText="1"/>
    </xf>
    <xf numFmtId="181" fontId="1" fillId="0" borderId="16" xfId="0" applyNumberFormat="1" applyFont="1" applyBorder="1" applyAlignment="1">
      <alignment horizontal="center" vertical="center" wrapText="1"/>
    </xf>
    <xf numFmtId="181" fontId="1" fillId="0" borderId="51" xfId="0" applyNumberFormat="1" applyFont="1" applyBorder="1" applyAlignment="1">
      <alignment horizontal="center" vertical="center" wrapText="1"/>
    </xf>
    <xf numFmtId="181" fontId="1" fillId="0" borderId="49" xfId="0" applyNumberFormat="1" applyFont="1" applyBorder="1" applyAlignment="1">
      <alignment horizontal="center" vertical="center" wrapText="1"/>
    </xf>
    <xf numFmtId="181" fontId="1" fillId="0" borderId="13" xfId="0" applyNumberFormat="1" applyFont="1" applyBorder="1" applyAlignment="1">
      <alignment horizontal="center" vertical="center" wrapText="1"/>
    </xf>
    <xf numFmtId="181" fontId="1" fillId="0" borderId="50" xfId="0" applyNumberFormat="1" applyFont="1" applyBorder="1" applyAlignment="1">
      <alignment horizontal="center" vertical="center" wrapText="1"/>
    </xf>
    <xf numFmtId="38" fontId="1" fillId="0" borderId="46" xfId="1" applyFont="1" applyBorder="1" applyAlignment="1">
      <alignment horizontal="right" vertical="center" indent="1" shrinkToFit="1"/>
    </xf>
    <xf numFmtId="38" fontId="1" fillId="0" borderId="36" xfId="1" applyFont="1" applyBorder="1" applyAlignment="1">
      <alignment horizontal="right" vertical="center" indent="1" shrinkToFit="1"/>
    </xf>
    <xf numFmtId="38" fontId="1" fillId="0" borderId="27" xfId="1" applyFont="1" applyBorder="1" applyAlignment="1">
      <alignment horizontal="right" vertical="center" indent="1" shrinkToFit="1"/>
    </xf>
    <xf numFmtId="38" fontId="1" fillId="0" borderId="30" xfId="1" applyFont="1" applyBorder="1" applyAlignment="1">
      <alignment horizontal="right" vertical="center" indent="1" shrinkToFit="1"/>
    </xf>
    <xf numFmtId="0" fontId="1" fillId="0" borderId="20" xfId="0" applyFont="1" applyBorder="1" applyAlignment="1">
      <alignment horizontal="distributed" vertical="center" wrapText="1" indent="2"/>
    </xf>
    <xf numFmtId="0" fontId="1" fillId="0" borderId="21" xfId="0" applyFont="1" applyBorder="1" applyAlignment="1">
      <alignment horizontal="distributed" vertical="center" wrapText="1" indent="2"/>
    </xf>
    <xf numFmtId="0" fontId="1" fillId="0" borderId="43" xfId="0" applyFont="1" applyBorder="1" applyAlignment="1">
      <alignment horizontal="distributed" vertical="center" wrapText="1" indent="2"/>
    </xf>
    <xf numFmtId="0" fontId="1" fillId="0" borderId="44" xfId="0" applyFont="1" applyBorder="1" applyAlignment="1">
      <alignment horizontal="left" vertical="center" wrapText="1" indent="1"/>
    </xf>
    <xf numFmtId="0" fontId="1" fillId="0" borderId="21" xfId="0" applyFont="1" applyBorder="1" applyAlignment="1">
      <alignment horizontal="left" vertical="center" wrapText="1" indent="1"/>
    </xf>
    <xf numFmtId="0" fontId="1" fillId="0" borderId="43" xfId="0" applyFont="1" applyBorder="1" applyAlignment="1">
      <alignment horizontal="left" vertical="center" wrapText="1" indent="1"/>
    </xf>
    <xf numFmtId="182" fontId="1" fillId="0" borderId="44" xfId="0" applyNumberFormat="1" applyFont="1" applyBorder="1" applyAlignment="1">
      <alignment horizontal="right" vertical="center" wrapText="1" indent="1"/>
    </xf>
    <xf numFmtId="182" fontId="1" fillId="0" borderId="21" xfId="0" applyNumberFormat="1" applyFont="1" applyBorder="1" applyAlignment="1">
      <alignment horizontal="right" vertical="center" wrapText="1" indent="1"/>
    </xf>
    <xf numFmtId="182" fontId="1" fillId="0" borderId="43" xfId="0" applyNumberFormat="1" applyFont="1" applyBorder="1" applyAlignment="1">
      <alignment horizontal="right" vertical="center" wrapText="1" indent="1"/>
    </xf>
    <xf numFmtId="38" fontId="1" fillId="0" borderId="44" xfId="1" applyFont="1" applyBorder="1" applyAlignment="1">
      <alignment horizontal="right" vertical="center" indent="1" shrinkToFit="1"/>
    </xf>
    <xf numFmtId="38" fontId="1" fillId="0" borderId="21" xfId="1" applyFont="1" applyBorder="1" applyAlignment="1">
      <alignment horizontal="right" vertical="center" indent="1" shrinkToFit="1"/>
    </xf>
    <xf numFmtId="38" fontId="1" fillId="0" borderId="20" xfId="1" applyFont="1" applyBorder="1" applyAlignment="1">
      <alignment horizontal="right" vertical="center" indent="1" shrinkToFit="1"/>
    </xf>
    <xf numFmtId="38" fontId="1" fillId="0" borderId="22" xfId="1" applyFont="1" applyBorder="1" applyAlignment="1">
      <alignment horizontal="right" vertical="center" indent="1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38" fontId="1" fillId="0" borderId="36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38" fontId="1" fillId="0" borderId="21" xfId="0" applyNumberFormat="1" applyFont="1" applyBorder="1" applyAlignment="1">
      <alignment horizontal="left" vertical="center" wrapText="1" indent="1"/>
    </xf>
    <xf numFmtId="0" fontId="1" fillId="0" borderId="5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182" fontId="1" fillId="0" borderId="48" xfId="0" applyNumberFormat="1" applyFont="1" applyBorder="1" applyAlignment="1">
      <alignment horizontal="right" vertical="center" wrapText="1" indent="1"/>
    </xf>
    <xf numFmtId="182" fontId="1" fillId="0" borderId="19" xfId="0" applyNumberFormat="1" applyFont="1" applyBorder="1" applyAlignment="1">
      <alignment horizontal="right" vertical="center" wrapText="1" indent="1"/>
    </xf>
    <xf numFmtId="182" fontId="1" fillId="0" borderId="47" xfId="0" applyNumberFormat="1" applyFont="1" applyBorder="1" applyAlignment="1">
      <alignment horizontal="right" vertical="center" wrapText="1" indent="1"/>
    </xf>
    <xf numFmtId="0" fontId="1" fillId="0" borderId="18" xfId="0" applyFont="1" applyBorder="1" applyAlignment="1">
      <alignment horizontal="distributed" vertical="center" wrapText="1" indent="2"/>
    </xf>
    <xf numFmtId="0" fontId="1" fillId="0" borderId="19" xfId="0" applyFont="1" applyBorder="1" applyAlignment="1">
      <alignment horizontal="distributed" vertical="center" wrapText="1" indent="2"/>
    </xf>
    <xf numFmtId="0" fontId="1" fillId="0" borderId="47" xfId="0" applyFont="1" applyBorder="1" applyAlignment="1">
      <alignment horizontal="distributed" vertical="center" wrapText="1" indent="2"/>
    </xf>
    <xf numFmtId="0" fontId="1" fillId="0" borderId="48" xfId="0" applyFont="1" applyBorder="1" applyAlignment="1">
      <alignment horizontal="left" vertical="center" wrapText="1" indent="1"/>
    </xf>
    <xf numFmtId="0" fontId="1" fillId="0" borderId="19" xfId="0" applyFont="1" applyBorder="1" applyAlignment="1">
      <alignment horizontal="left" vertical="center" wrapText="1" indent="1"/>
    </xf>
    <xf numFmtId="0" fontId="1" fillId="0" borderId="47" xfId="0" applyFont="1" applyBorder="1" applyAlignment="1">
      <alignment horizontal="left" vertical="center" wrapText="1" indent="1"/>
    </xf>
    <xf numFmtId="38" fontId="1" fillId="0" borderId="48" xfId="1" applyFont="1" applyBorder="1" applyAlignment="1">
      <alignment horizontal="right" vertical="center" indent="1" shrinkToFit="1"/>
    </xf>
    <xf numFmtId="38" fontId="1" fillId="0" borderId="19" xfId="1" applyFont="1" applyBorder="1" applyAlignment="1">
      <alignment horizontal="right" vertical="center" indent="1" shrinkToFit="1"/>
    </xf>
    <xf numFmtId="187" fontId="1" fillId="0" borderId="27" xfId="1" applyNumberFormat="1" applyFont="1" applyBorder="1" applyAlignment="1">
      <alignment horizontal="right" vertical="center" indent="1" shrinkToFit="1"/>
    </xf>
    <xf numFmtId="187" fontId="1" fillId="0" borderId="36" xfId="1" applyNumberFormat="1" applyFont="1" applyBorder="1" applyAlignment="1">
      <alignment horizontal="right" vertical="center" indent="1" shrinkToFit="1"/>
    </xf>
    <xf numFmtId="187" fontId="1" fillId="0" borderId="30" xfId="1" applyNumberFormat="1" applyFont="1" applyBorder="1" applyAlignment="1">
      <alignment horizontal="right" vertical="center" indent="1" shrinkToFit="1"/>
    </xf>
    <xf numFmtId="187" fontId="1" fillId="0" borderId="18" xfId="1" applyNumberFormat="1" applyFont="1" applyBorder="1" applyAlignment="1">
      <alignment horizontal="right" vertical="center" indent="1" shrinkToFit="1"/>
    </xf>
    <xf numFmtId="187" fontId="1" fillId="0" borderId="19" xfId="1" applyNumberFormat="1" applyFont="1" applyBorder="1" applyAlignment="1">
      <alignment horizontal="right" vertical="center" indent="1" shrinkToFit="1"/>
    </xf>
    <xf numFmtId="187" fontId="1" fillId="0" borderId="31" xfId="1" applyNumberFormat="1" applyFont="1" applyBorder="1" applyAlignment="1">
      <alignment horizontal="right" vertical="center" indent="1" shrinkToFit="1"/>
    </xf>
    <xf numFmtId="38" fontId="1" fillId="0" borderId="18" xfId="1" applyFont="1" applyBorder="1" applyAlignment="1">
      <alignment horizontal="right" vertical="center" indent="1" shrinkToFit="1"/>
    </xf>
    <xf numFmtId="38" fontId="1" fillId="0" borderId="31" xfId="1" applyFont="1" applyBorder="1" applyAlignment="1">
      <alignment horizontal="right" vertical="center" indent="1" shrinkToFit="1"/>
    </xf>
    <xf numFmtId="0" fontId="1" fillId="0" borderId="19" xfId="0" applyNumberFormat="1" applyFont="1" applyBorder="1" applyAlignment="1">
      <alignment horizontal="left" vertical="center" wrapText="1" indent="1"/>
    </xf>
    <xf numFmtId="0" fontId="1" fillId="0" borderId="31" xfId="0" applyNumberFormat="1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81" fontId="1" fillId="0" borderId="49" xfId="0" applyNumberFormat="1" applyFont="1" applyBorder="1" applyAlignment="1">
      <alignment horizontal="right" vertical="center" wrapText="1" indent="1"/>
    </xf>
    <xf numFmtId="181" fontId="1" fillId="0" borderId="13" xfId="0" applyNumberFormat="1" applyFont="1" applyBorder="1" applyAlignment="1">
      <alignment horizontal="right" vertical="center" wrapText="1" indent="1"/>
    </xf>
    <xf numFmtId="181" fontId="1" fillId="0" borderId="50" xfId="0" applyNumberFormat="1" applyFont="1" applyBorder="1" applyAlignment="1">
      <alignment horizontal="right" vertical="center" wrapText="1" indent="1"/>
    </xf>
    <xf numFmtId="181" fontId="1" fillId="0" borderId="46" xfId="0" applyNumberFormat="1" applyFont="1" applyBorder="1" applyAlignment="1">
      <alignment horizontal="right" vertical="center" wrapText="1" indent="1"/>
    </xf>
    <xf numFmtId="181" fontId="1" fillId="0" borderId="36" xfId="0" applyNumberFormat="1" applyFont="1" applyBorder="1" applyAlignment="1">
      <alignment horizontal="right" vertical="center" wrapText="1" indent="1"/>
    </xf>
    <xf numFmtId="181" fontId="1" fillId="0" borderId="45" xfId="0" applyNumberFormat="1" applyFont="1" applyBorder="1" applyAlignment="1">
      <alignment horizontal="right" vertical="center" wrapText="1" indent="1"/>
    </xf>
    <xf numFmtId="181" fontId="1" fillId="0" borderId="48" xfId="0" applyNumberFormat="1" applyFont="1" applyBorder="1" applyAlignment="1">
      <alignment horizontal="right" vertical="center" wrapText="1" indent="1"/>
    </xf>
    <xf numFmtId="181" fontId="1" fillId="0" borderId="19" xfId="0" applyNumberFormat="1" applyFont="1" applyBorder="1" applyAlignment="1">
      <alignment horizontal="right" vertical="center" wrapText="1" indent="1"/>
    </xf>
    <xf numFmtId="181" fontId="1" fillId="0" borderId="47" xfId="0" applyNumberFormat="1" applyFont="1" applyBorder="1" applyAlignment="1">
      <alignment horizontal="right" vertical="center" wrapText="1" indent="1"/>
    </xf>
    <xf numFmtId="38" fontId="1" fillId="0" borderId="49" xfId="1" applyFont="1" applyBorder="1" applyAlignment="1">
      <alignment horizontal="right" vertical="center" indent="1" shrinkToFit="1"/>
    </xf>
    <xf numFmtId="38" fontId="1" fillId="0" borderId="13" xfId="1" applyFont="1" applyBorder="1" applyAlignment="1">
      <alignment horizontal="right" vertical="center" indent="1" shrinkToFit="1"/>
    </xf>
    <xf numFmtId="38" fontId="1" fillId="0" borderId="12" xfId="1" applyFont="1" applyBorder="1" applyAlignment="1">
      <alignment horizontal="right" vertical="center" indent="1" shrinkToFit="1"/>
    </xf>
    <xf numFmtId="38" fontId="1" fillId="0" borderId="14" xfId="1" applyFont="1" applyBorder="1" applyAlignment="1">
      <alignment horizontal="right" vertical="center" indent="1" shrinkToFi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0" borderId="14" xfId="0" applyNumberFormat="1" applyFont="1" applyBorder="1" applyAlignment="1">
      <alignment horizontal="left" vertical="center" wrapText="1" indent="1"/>
    </xf>
    <xf numFmtId="176" fontId="13" fillId="0" borderId="4" xfId="2" applyNumberFormat="1" applyFont="1" applyBorder="1" applyAlignment="1">
      <alignment horizontal="center" vertical="center" shrinkToFit="1"/>
    </xf>
    <xf numFmtId="176" fontId="13" fillId="0" borderId="7" xfId="2" applyNumberFormat="1" applyFont="1" applyBorder="1" applyAlignment="1">
      <alignment horizontal="center" vertical="center" shrinkToFit="1"/>
    </xf>
    <xf numFmtId="176" fontId="13" fillId="0" borderId="23" xfId="2" applyNumberFormat="1" applyFont="1" applyBorder="1" applyAlignment="1">
      <alignment horizontal="center" vertical="center" shrinkToFit="1"/>
    </xf>
    <xf numFmtId="176" fontId="13" fillId="0" borderId="24" xfId="2" applyNumberFormat="1" applyFont="1" applyBorder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12" fillId="0" borderId="23" xfId="2" applyNumberFormat="1" applyFont="1" applyBorder="1" applyAlignment="1">
      <alignment horizontal="center"/>
    </xf>
    <xf numFmtId="176" fontId="12" fillId="0" borderId="24" xfId="2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7DC05626-FC37-4295-B33E-F7033E4B8A64}"/>
  </cellStyles>
  <dxfs count="16">
    <dxf>
      <numFmt numFmtId="176" formatCode="#,##0;&quot;▲ &quot;#,##0"/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2F2F2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2F2F2"/>
      <color rgb="FFFFFF99"/>
      <color rgb="FFCCFFCC"/>
      <color rgb="FFFFF2CC"/>
      <color rgb="FFCCFFFF"/>
      <color rgb="FFCCECFF"/>
      <color rgb="FFFFFFCC"/>
      <color rgb="FFFFFFAF"/>
      <color rgb="FFFFFFFF"/>
      <color rgb="FFDA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116338</xdr:colOff>
      <xdr:row>9</xdr:row>
      <xdr:rowOff>60546</xdr:rowOff>
    </xdr:from>
    <xdr:to>
      <xdr:col>47</xdr:col>
      <xdr:colOff>16565</xdr:colOff>
      <xdr:row>11</xdr:row>
      <xdr:rowOff>169462</xdr:rowOff>
    </xdr:to>
    <xdr:sp macro="" textlink="">
      <xdr:nvSpPr>
        <xdr:cNvPr id="2" name="円/楕円 11">
          <a:extLst>
            <a:ext uri="{FF2B5EF4-FFF2-40B4-BE49-F238E27FC236}">
              <a16:creationId xmlns:a16="http://schemas.microsoft.com/office/drawing/2014/main" id="{2E3099AE-E29E-42B0-AFDE-B294303E9648}"/>
            </a:ext>
          </a:extLst>
        </xdr:cNvPr>
        <xdr:cNvSpPr/>
      </xdr:nvSpPr>
      <xdr:spPr>
        <a:xfrm>
          <a:off x="8862773" y="1518285"/>
          <a:ext cx="496575" cy="506481"/>
        </a:xfrm>
        <a:prstGeom prst="ellipse">
          <a:avLst/>
        </a:prstGeom>
        <a:noFill/>
        <a:ln w="952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 editAs="oneCell">
    <xdr:from>
      <xdr:col>52</xdr:col>
      <xdr:colOff>0</xdr:colOff>
      <xdr:row>19</xdr:row>
      <xdr:rowOff>0</xdr:rowOff>
    </xdr:from>
    <xdr:to>
      <xdr:col>53</xdr:col>
      <xdr:colOff>97155</xdr:colOff>
      <xdr:row>21</xdr:row>
      <xdr:rowOff>16186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ACE8423A-ED03-42EB-8F45-AD59DF98296D}"/>
            </a:ext>
          </a:extLst>
        </xdr:cNvPr>
        <xdr:cNvSpPr>
          <a:spLocks noChangeAspect="1" noChangeArrowheads="1"/>
        </xdr:cNvSpPr>
      </xdr:nvSpPr>
      <xdr:spPr bwMode="auto">
        <a:xfrm>
          <a:off x="10401300" y="4133850"/>
          <a:ext cx="304800" cy="299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97238</xdr:colOff>
      <xdr:row>0</xdr:row>
      <xdr:rowOff>18220</xdr:rowOff>
    </xdr:from>
    <xdr:to>
      <xdr:col>84</xdr:col>
      <xdr:colOff>161178</xdr:colOff>
      <xdr:row>48</xdr:row>
      <xdr:rowOff>20375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B09D75C-FE1A-492F-B072-EB7E311F6D5C}"/>
            </a:ext>
          </a:extLst>
        </xdr:cNvPr>
        <xdr:cNvGrpSpPr/>
      </xdr:nvGrpSpPr>
      <xdr:grpSpPr>
        <a:xfrm>
          <a:off x="9634993" y="22030"/>
          <a:ext cx="8691851" cy="5527318"/>
          <a:chOff x="9623815" y="205857"/>
          <a:chExt cx="8132518" cy="5366998"/>
        </a:xfrm>
      </xdr:grpSpPr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B010AC58-5648-F7D9-64AE-28157072B289}"/>
              </a:ext>
            </a:extLst>
          </xdr:cNvPr>
          <xdr:cNvSpPr/>
        </xdr:nvSpPr>
        <xdr:spPr>
          <a:xfrm>
            <a:off x="9623815" y="205857"/>
            <a:ext cx="8132518" cy="5366998"/>
          </a:xfrm>
          <a:prstGeom prst="roundRect">
            <a:avLst>
              <a:gd name="adj" fmla="val 1441"/>
            </a:avLst>
          </a:prstGeom>
          <a:solidFill>
            <a:schemeClr val="accent6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latin typeface="メイリオ" panose="020B0604030504040204" pitchFamily="50" charset="-128"/>
                <a:ea typeface="メイリオ" panose="020B0604030504040204" pitchFamily="50" charset="-128"/>
              </a:rPr>
              <a:t>♣　はじめに</a:t>
            </a:r>
            <a:endPara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1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en-US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『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見積書</a:t>
            </a:r>
            <a:r>
              <a:rPr kumimoji="1" lang="en-US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』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および</a:t>
            </a:r>
            <a:r>
              <a:rPr kumimoji="1" lang="en-US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『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見積内訳書</a:t>
            </a:r>
            <a:r>
              <a:rPr kumimoji="1" lang="en-US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』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２種類のシートで構成されています。</a:t>
            </a:r>
            <a:endParaRPr lang="ja-JP" altLang="ja-JP" sz="1400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取引内容に応じて</a:t>
            </a:r>
            <a:r>
              <a:rPr kumimoji="1" lang="en-US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『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見積区分</a:t>
            </a:r>
            <a:r>
              <a:rPr kumimoji="1" lang="en-US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』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の</a:t>
            </a:r>
            <a:r>
              <a:rPr kumimoji="1" lang="en-US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『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資材</a:t>
            </a:r>
            <a:r>
              <a:rPr kumimoji="1" lang="en-US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』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、</a:t>
            </a:r>
            <a:r>
              <a:rPr kumimoji="1" lang="en-US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『</a:t>
            </a:r>
            <a:r>
              <a:rPr kumimoji="1" lang="ja-JP" altLang="ja-JP" sz="1400" b="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労務外注」を選択してください。</a:t>
            </a:r>
            <a:endParaRPr lang="ja-JP" altLang="ja-JP" sz="1400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endPara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400">
                <a:latin typeface="メイリオ" panose="020B0604030504040204" pitchFamily="50" charset="-128"/>
                <a:ea typeface="メイリオ" panose="020B0604030504040204" pitchFamily="50" charset="-128"/>
              </a:rPr>
              <a:t>♣　記入方法について</a:t>
            </a:r>
            <a:endPara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lvl="1" algn="l"/>
            <a:r>
              <a:rPr kumimoji="1" lang="ja-JP" altLang="en-US" sz="1400">
                <a:latin typeface="メイリオ" panose="020B0604030504040204" pitchFamily="50" charset="-128"/>
                <a:ea typeface="メイリオ" panose="020B0604030504040204" pitchFamily="50" charset="-128"/>
              </a:rPr>
              <a:t>入力していただく箇所を着色しております。すべて入力してください。</a:t>
            </a:r>
            <a:endPara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lvl="1" algn="l"/>
            <a:r>
              <a:rPr kumimoji="1" lang="ja-JP" altLang="en-US" sz="1400">
                <a:latin typeface="メイリオ" panose="020B0604030504040204" pitchFamily="50" charset="-128"/>
                <a:ea typeface="メイリオ" panose="020B0604030504040204" pitchFamily="50" charset="-128"/>
              </a:rPr>
              <a:t>記載欄の色別につきましては下記のとおりです。</a:t>
            </a:r>
            <a:endPara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lvl="4" algn="l"/>
            <a:r>
              <a:rPr kumimoji="1" lang="ja-JP" altLang="en-US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：ご入力ください</a:t>
            </a:r>
            <a:endParaRPr kumimoji="1" lang="en-US" altLang="ja-JP" sz="1400" u="none">
              <a:solidFill>
                <a:schemeClr val="lt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lvl="4" algn="l"/>
            <a:r>
              <a:rPr kumimoji="1" lang="ja-JP" altLang="en-US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：</a:t>
            </a:r>
            <a:r>
              <a:rPr kumimoji="1" lang="en-US" altLang="ja-JP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見積内訳書</a:t>
            </a:r>
            <a:r>
              <a:rPr kumimoji="1" lang="en-US" altLang="ja-JP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シートから連動しております</a:t>
            </a:r>
            <a:endParaRPr kumimoji="1" lang="en-US" altLang="ja-JP" sz="1400" u="none">
              <a:solidFill>
                <a:schemeClr val="lt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lvl="4" algn="l"/>
            <a:r>
              <a:rPr kumimoji="1" lang="ja-JP" altLang="en-US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直接入力も可能です</a:t>
            </a:r>
            <a:endParaRPr kumimoji="1" lang="en-US" altLang="ja-JP" sz="1400" u="none">
              <a:solidFill>
                <a:schemeClr val="lt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lvl="4" algn="l"/>
            <a:r>
              <a:rPr kumimoji="1" lang="ja-JP" altLang="en-US" sz="1400" u="none">
                <a:solidFill>
                  <a:schemeClr val="lt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　別途、見積内訳書を作成している場合は直接入力してください</a:t>
            </a:r>
            <a:endParaRPr kumimoji="1" lang="en-US" altLang="ja-JP" sz="1400" u="none">
              <a:solidFill>
                <a:schemeClr val="lt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endParaRPr kumimoji="1" lang="en-US" altLang="ja-JP" sz="140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kumimoji="1" lang="ja-JP" altLang="ja-JP" sz="140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♣　</a:t>
            </a:r>
            <a:r>
              <a:rPr kumimoji="1" lang="ja-JP" altLang="en-US" sz="140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出精値引きの税率の配分について</a:t>
            </a:r>
            <a:endParaRPr kumimoji="1" lang="en-US" altLang="ja-JP" sz="140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lvl="1"/>
            <a:r>
              <a:rPr kumimoji="1" lang="ja-JP" altLang="en-US" sz="140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出精値引き分の配分は</a:t>
            </a:r>
            <a:r>
              <a:rPr kumimoji="1" lang="en-US" altLang="ja-JP" sz="140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10</a:t>
            </a:r>
            <a:r>
              <a:rPr kumimoji="1" lang="ja-JP" altLang="en-US" sz="140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％対象に自動で集計されますが、</a:t>
            </a:r>
            <a:r>
              <a:rPr kumimoji="1" lang="en-US" altLang="ja-JP" sz="140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8</a:t>
            </a:r>
            <a:r>
              <a:rPr kumimoji="1" lang="ja-JP" altLang="en-US" sz="1400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％対象、対象外で値引きがある場合は直接ご入力ください。</a:t>
            </a:r>
            <a:endParaRPr kumimoji="1" lang="en-US" altLang="ja-JP" sz="140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916D8F12-7691-5A51-430F-E01D01CE8CB4}"/>
              </a:ext>
            </a:extLst>
          </xdr:cNvPr>
          <xdr:cNvSpPr txBox="1">
            <a:spLocks/>
          </xdr:cNvSpPr>
        </xdr:nvSpPr>
        <xdr:spPr>
          <a:xfrm>
            <a:off x="10353740" y="2673103"/>
            <a:ext cx="1053462" cy="253167"/>
          </a:xfrm>
          <a:prstGeom prst="rect">
            <a:avLst/>
          </a:prstGeom>
          <a:solidFill>
            <a:srgbClr val="FFFF99"/>
          </a:solidFill>
          <a:ln w="15875" cmpd="sng">
            <a:solidFill>
              <a:schemeClr val="tx2">
                <a:lumMod val="60000"/>
                <a:lumOff val="4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ja-JP" altLang="en-US" sz="9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入力項目</a:t>
            </a:r>
            <a:endParaRPr kumimoji="1" lang="ja-JP" altLang="en-US" sz="900">
              <a:solidFill>
                <a:schemeClr val="accent6">
                  <a:lumMod val="60000"/>
                  <a:lumOff val="4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F4CD6A05-7F29-A2F2-2F00-53475F6D89B6}"/>
              </a:ext>
            </a:extLst>
          </xdr:cNvPr>
          <xdr:cNvSpPr txBox="1">
            <a:spLocks/>
          </xdr:cNvSpPr>
        </xdr:nvSpPr>
        <xdr:spPr>
          <a:xfrm>
            <a:off x="10353852" y="3032609"/>
            <a:ext cx="1057689" cy="253167"/>
          </a:xfrm>
          <a:prstGeom prst="rect">
            <a:avLst/>
          </a:prstGeom>
          <a:solidFill>
            <a:srgbClr val="F2F2F2"/>
          </a:solidFill>
          <a:ln w="15875" cmpd="sng">
            <a:solidFill>
              <a:schemeClr val="tx2">
                <a:lumMod val="60000"/>
                <a:lumOff val="4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自動計算</a:t>
            </a:r>
          </a:p>
        </xdr:txBody>
      </xdr:sp>
    </xdr:grpSp>
    <xdr:clientData/>
  </xdr:twoCellAnchor>
  <xdr:twoCellAnchor editAs="oneCell">
    <xdr:from>
      <xdr:col>20</xdr:col>
      <xdr:colOff>56734</xdr:colOff>
      <xdr:row>58</xdr:row>
      <xdr:rowOff>4471</xdr:rowOff>
    </xdr:from>
    <xdr:to>
      <xdr:col>28</xdr:col>
      <xdr:colOff>17228</xdr:colOff>
      <xdr:row>63</xdr:row>
      <xdr:rowOff>35534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E8BE7CC-CC6D-45D6-A7E6-3FDA61DC2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2386" y="6199862"/>
          <a:ext cx="1554565" cy="2381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49530</xdr:rowOff>
    </xdr:from>
    <xdr:to>
      <xdr:col>8</xdr:col>
      <xdr:colOff>2606040</xdr:colOff>
      <xdr:row>4</xdr:row>
      <xdr:rowOff>394334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50C835D-658C-A325-A115-737F0C14DC1E}"/>
            </a:ext>
          </a:extLst>
        </xdr:cNvPr>
        <xdr:cNvGrpSpPr/>
      </xdr:nvGrpSpPr>
      <xdr:grpSpPr>
        <a:xfrm>
          <a:off x="0" y="53340"/>
          <a:ext cx="13696950" cy="1297304"/>
          <a:chOff x="2" y="93364"/>
          <a:chExt cx="11298694" cy="1290147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46EF145-8017-AAFF-7738-8CB1869C0ED1}"/>
              </a:ext>
            </a:extLst>
          </xdr:cNvPr>
          <xdr:cNvGrpSpPr/>
        </xdr:nvGrpSpPr>
        <xdr:grpSpPr>
          <a:xfrm>
            <a:off x="2" y="93364"/>
            <a:ext cx="11298694" cy="1290147"/>
            <a:chOff x="-11965" y="78608"/>
            <a:chExt cx="13664702" cy="873918"/>
          </a:xfrm>
        </xdr:grpSpPr>
        <xdr:sp macro="" textlink="">
          <xdr:nvSpPr>
            <xdr:cNvPr id="3" name="四角形: 角を丸くする 2">
              <a:extLst>
                <a:ext uri="{FF2B5EF4-FFF2-40B4-BE49-F238E27FC236}">
                  <a16:creationId xmlns:a16="http://schemas.microsoft.com/office/drawing/2014/main" id="{3A4AE067-208A-9F98-F885-97A938F4244B}"/>
                </a:ext>
              </a:extLst>
            </xdr:cNvPr>
            <xdr:cNvSpPr/>
          </xdr:nvSpPr>
          <xdr:spPr>
            <a:xfrm>
              <a:off x="-11965" y="78608"/>
              <a:ext cx="13664702" cy="873918"/>
            </a:xfrm>
            <a:prstGeom prst="roundRect">
              <a:avLst/>
            </a:prstGeom>
          </xdr:spPr>
          <xdr:style>
            <a:lnRef idx="2">
              <a:schemeClr val="accent6">
                <a:shade val="50000"/>
              </a:schemeClr>
            </a:lnRef>
            <a:fillRef idx="1">
              <a:schemeClr val="accent6"/>
            </a:fillRef>
            <a:effectRef idx="0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♣　着色部分　　　　　について、入力してください。　　　　　の箇所は、自動で計算されます（入力はお控えください）。</a:t>
              </a:r>
              <a:endParaRPr kumimoji="1" lang="en-US" altLang="ja-JP" sz="110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  <a:p>
              <a:pPr algn="l"/>
              <a:r>
                <a:rPr kumimoji="1" lang="ja-JP" altLang="en-US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♣　取引内容に係る消費税率が、</a:t>
              </a:r>
              <a:r>
                <a:rPr kumimoji="1" lang="ja-JP" altLang="en-US" sz="1100" b="0" u="none">
                  <a:latin typeface="メイリオ" panose="020B0604030504040204" pitchFamily="50" charset="-128"/>
                  <a:ea typeface="メイリオ" panose="020B0604030504040204" pitchFamily="50" charset="-128"/>
                </a:rPr>
                <a:t>標準税率（１０％）や軽減税率（８％）、非課税、不課税の場合</a:t>
              </a:r>
              <a:r>
                <a:rPr kumimoji="1" lang="ja-JP" altLang="en-US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で使用できます。標準税率（１０％）のみ場合は、</a:t>
              </a:r>
              <a:r>
                <a:rPr kumimoji="1" lang="en-US" altLang="ja-JP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『</a:t>
              </a:r>
              <a:r>
                <a:rPr kumimoji="1" lang="ja-JP" altLang="en-US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見積書</a:t>
              </a:r>
              <a:r>
                <a:rPr kumimoji="1" lang="en-US" altLang="ja-JP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_</a:t>
              </a:r>
              <a:r>
                <a:rPr kumimoji="1" lang="ja-JP" altLang="en-US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税率</a:t>
              </a:r>
              <a:r>
                <a:rPr kumimoji="1" lang="en-US" altLang="ja-JP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10</a:t>
              </a:r>
              <a:r>
                <a:rPr kumimoji="1" lang="ja-JP" altLang="en-US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％用</a:t>
              </a:r>
              <a:r>
                <a:rPr kumimoji="1" lang="en-US" altLang="ja-JP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』</a:t>
              </a:r>
              <a:r>
                <a:rPr kumimoji="1" lang="ja-JP" altLang="en-US" sz="1100">
                  <a:latin typeface="メイリオ" panose="020B0604030504040204" pitchFamily="50" charset="-128"/>
                  <a:ea typeface="メイリオ" panose="020B0604030504040204" pitchFamily="50" charset="-128"/>
                </a:rPr>
                <a:t>をご使用ください。</a:t>
              </a:r>
              <a:endParaRPr kumimoji="1" lang="en-US" altLang="ja-JP" sz="1100" b="0" u="none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  <a:p>
              <a:pPr algn="l"/>
              <a:r>
                <a:rPr kumimoji="1" lang="ja-JP" altLang="ja-JP" sz="1100" b="0">
                  <a:solidFill>
                    <a:schemeClr val="lt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♣　</a:t>
              </a:r>
              <a:r>
                <a:rPr kumimoji="1" lang="ja-JP" altLang="en-US" sz="1100" b="0">
                  <a:solidFill>
                    <a:schemeClr val="lt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請求書へ</a:t>
              </a:r>
              <a:r>
                <a:rPr kumimoji="1" lang="ja-JP" altLang="ja-JP" sz="1100" b="0">
                  <a:solidFill>
                    <a:schemeClr val="lt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コピー</a:t>
              </a:r>
              <a:r>
                <a:rPr kumimoji="1" lang="en-US" altLang="ja-JP" sz="1100" b="0">
                  <a:solidFill>
                    <a:schemeClr val="lt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&amp;</a:t>
              </a:r>
              <a:r>
                <a:rPr kumimoji="1" lang="ja-JP" altLang="ja-JP" sz="1100" b="0">
                  <a:solidFill>
                    <a:schemeClr val="lt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ペーストする場合は「値」のみで貼り付けしてください</a:t>
              </a:r>
              <a:r>
                <a:rPr kumimoji="1" lang="ja-JP" altLang="en-US" sz="1100" b="0">
                  <a:solidFill>
                    <a:schemeClr val="lt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。</a:t>
              </a:r>
              <a:endParaRPr kumimoji="1" lang="en-US" altLang="ja-JP" sz="1100" b="1" u="sng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115236EA-0CB3-71AF-E1B2-A61497D5111C}"/>
                </a:ext>
              </a:extLst>
            </xdr:cNvPr>
            <xdr:cNvSpPr/>
          </xdr:nvSpPr>
          <xdr:spPr>
            <a:xfrm>
              <a:off x="1028765" y="171757"/>
              <a:ext cx="594172" cy="132710"/>
            </a:xfrm>
            <a:prstGeom prst="rect">
              <a:avLst/>
            </a:prstGeom>
            <a:solidFill>
              <a:srgbClr val="FFFF99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679B7829-A323-4D74-8A34-269973DE5146}"/>
                </a:ext>
              </a:extLst>
            </xdr:cNvPr>
            <xdr:cNvSpPr/>
          </xdr:nvSpPr>
          <xdr:spPr>
            <a:xfrm>
              <a:off x="3693264" y="172028"/>
              <a:ext cx="589936" cy="12726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pic>
        <xdr:nvPicPr>
          <xdr:cNvPr id="5" name="図 4">
            <a:extLst>
              <a:ext uri="{FF2B5EF4-FFF2-40B4-BE49-F238E27FC236}">
                <a16:creationId xmlns:a16="http://schemas.microsoft.com/office/drawing/2014/main" id="{A4FD63FE-BE1B-49FA-A41C-7152D491BD3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17" t="41217" r="87925" b="50696"/>
          <a:stretch/>
        </xdr:blipFill>
        <xdr:spPr bwMode="auto">
          <a:xfrm>
            <a:off x="4324651" y="802426"/>
            <a:ext cx="1257301" cy="477357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4E42C2D-0005-407A-8C23-B4CBC2774D47}"/>
              </a:ext>
            </a:extLst>
          </xdr:cNvPr>
          <xdr:cNvSpPr/>
        </xdr:nvSpPr>
        <xdr:spPr>
          <a:xfrm>
            <a:off x="4624607" y="966205"/>
            <a:ext cx="142875" cy="180976"/>
          </a:xfrm>
          <a:prstGeom prst="rect">
            <a:avLst/>
          </a:prstGeom>
          <a:noFill/>
          <a:ln w="28575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3DFB-86AE-49EC-A61B-2DB23F6D43E3}">
  <sheetPr>
    <pageSetUpPr fitToPage="1"/>
  </sheetPr>
  <dimension ref="A1:BF76"/>
  <sheetViews>
    <sheetView showGridLines="0" tabSelected="1" zoomScale="115" zoomScaleNormal="115" zoomScaleSheetLayoutView="115" workbookViewId="0"/>
  </sheetViews>
  <sheetFormatPr defaultColWidth="9" defaultRowHeight="13.2" x14ac:dyDescent="0.45"/>
  <cols>
    <col min="1" max="81" width="2.59765625" style="10" customWidth="1"/>
    <col min="82" max="16384" width="9" style="10"/>
  </cols>
  <sheetData>
    <row r="1" spans="1:50" s="29" customFormat="1" ht="9" customHeight="1" x14ac:dyDescent="0.4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35" t="str">
        <f>IF(G7="","見　積　書",CONCATENATE("見　積　書","（",G7,"用）"))</f>
        <v>見　積　書</v>
      </c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</row>
    <row r="2" spans="1:50" s="29" customFormat="1" ht="9" customHeight="1" x14ac:dyDescent="0.4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</row>
    <row r="3" spans="1:50" s="29" customFormat="1" ht="9" customHeight="1" x14ac:dyDescent="0.4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7" t="s">
        <v>25</v>
      </c>
      <c r="AI3" s="137"/>
      <c r="AJ3" s="137"/>
      <c r="AK3" s="137"/>
      <c r="AL3" s="137"/>
      <c r="AM3" s="138"/>
      <c r="AN3" s="138"/>
      <c r="AO3" s="138"/>
      <c r="AP3" s="140" t="s">
        <v>10</v>
      </c>
      <c r="AQ3" s="124"/>
      <c r="AR3" s="124"/>
      <c r="AS3" s="122" t="s">
        <v>11</v>
      </c>
      <c r="AT3" s="124"/>
      <c r="AU3" s="124"/>
      <c r="AV3" s="122" t="s">
        <v>12</v>
      </c>
    </row>
    <row r="4" spans="1:50" ht="9" customHeight="1" x14ac:dyDescent="0.4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3"/>
      <c r="O4" s="3"/>
      <c r="P4" s="3"/>
      <c r="Q4" s="3"/>
      <c r="R4" s="3"/>
      <c r="S4" s="3"/>
      <c r="T4" s="3"/>
      <c r="U4" s="5"/>
      <c r="V4" s="5"/>
      <c r="W4" s="5"/>
      <c r="X4" s="1"/>
      <c r="Y4" s="1"/>
      <c r="Z4" s="1"/>
      <c r="AA4" s="1"/>
      <c r="AB4" s="1"/>
      <c r="AC4" s="1"/>
      <c r="AD4" s="3"/>
      <c r="AE4" s="3"/>
      <c r="AF4" s="3"/>
      <c r="AG4" s="53"/>
      <c r="AH4" s="137"/>
      <c r="AI4" s="137"/>
      <c r="AJ4" s="137"/>
      <c r="AK4" s="137"/>
      <c r="AL4" s="137"/>
      <c r="AM4" s="139"/>
      <c r="AN4" s="139"/>
      <c r="AO4" s="139"/>
      <c r="AP4" s="141"/>
      <c r="AQ4" s="125"/>
      <c r="AR4" s="125"/>
      <c r="AS4" s="123"/>
      <c r="AT4" s="125"/>
      <c r="AU4" s="125"/>
      <c r="AV4" s="123"/>
      <c r="AW4" s="11"/>
      <c r="AX4" s="12"/>
    </row>
    <row r="5" spans="1:50" ht="16.05" customHeight="1" x14ac:dyDescent="0.4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5"/>
      <c r="O5" s="5"/>
      <c r="P5" s="5"/>
      <c r="Q5" s="5"/>
      <c r="R5" s="5"/>
      <c r="S5" s="5"/>
      <c r="T5" s="98"/>
      <c r="U5" s="5"/>
      <c r="V5" s="5"/>
      <c r="W5" s="5"/>
      <c r="X5" s="5"/>
      <c r="Y5" s="6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126" t="s">
        <v>0</v>
      </c>
      <c r="AN5" s="127"/>
      <c r="AO5" s="127"/>
      <c r="AP5" s="127"/>
      <c r="AQ5" s="127"/>
      <c r="AR5" s="128"/>
      <c r="AS5" s="129"/>
      <c r="AT5" s="129"/>
      <c r="AU5" s="129"/>
      <c r="AV5" s="130"/>
      <c r="AW5" s="12"/>
      <c r="AX5" s="12"/>
    </row>
    <row r="6" spans="1:50" ht="16.05" customHeight="1" x14ac:dyDescent="0.45">
      <c r="A6" s="51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131" t="s">
        <v>29</v>
      </c>
      <c r="AN6" s="125"/>
      <c r="AO6" s="125"/>
      <c r="AP6" s="125"/>
      <c r="AQ6" s="125"/>
      <c r="AR6" s="132"/>
      <c r="AS6" s="133"/>
      <c r="AT6" s="133"/>
      <c r="AU6" s="133"/>
      <c r="AV6" s="134"/>
      <c r="AW6" s="12"/>
      <c r="AX6" s="12"/>
    </row>
    <row r="7" spans="1:50" ht="16.05" customHeight="1" x14ac:dyDescent="0.2">
      <c r="A7" s="142" t="s">
        <v>67</v>
      </c>
      <c r="B7" s="143"/>
      <c r="C7" s="143"/>
      <c r="D7" s="143"/>
      <c r="E7" s="143"/>
      <c r="F7" s="144"/>
      <c r="G7" s="165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7"/>
      <c r="W7" s="4"/>
      <c r="X7" s="4"/>
      <c r="Y7" s="148"/>
      <c r="Z7" s="149"/>
      <c r="AA7" s="149"/>
      <c r="AB7" s="149"/>
      <c r="AC7" s="149"/>
      <c r="AD7" s="149"/>
      <c r="AE7" s="30" t="s">
        <v>4</v>
      </c>
      <c r="AF7" s="150"/>
      <c r="AG7" s="150"/>
      <c r="AH7" s="150"/>
      <c r="AI7" s="150"/>
      <c r="AJ7" s="31" t="str">
        <f>IF(LEN(AF7)=7,"","※ハイフン（－）を入れず入力してください")</f>
        <v>※ハイフン（－）を入れず入力してください</v>
      </c>
      <c r="AK7" s="31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6"/>
      <c r="AW7" s="12"/>
      <c r="AX7" s="12"/>
    </row>
    <row r="8" spans="1:50" ht="16.05" customHeight="1" x14ac:dyDescent="0.45">
      <c r="A8" s="142" t="s">
        <v>20</v>
      </c>
      <c r="B8" s="143"/>
      <c r="C8" s="143"/>
      <c r="D8" s="143"/>
      <c r="E8" s="143"/>
      <c r="F8" s="144"/>
      <c r="G8" s="145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7"/>
      <c r="W8" s="4"/>
      <c r="X8" s="4"/>
      <c r="Y8" s="157" t="s">
        <v>3</v>
      </c>
      <c r="Z8" s="158"/>
      <c r="AA8" s="158"/>
      <c r="AB8" s="158"/>
      <c r="AC8" s="158"/>
      <c r="AD8" s="158"/>
      <c r="AE8" s="161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32"/>
      <c r="AX8" s="12"/>
    </row>
    <row r="9" spans="1:50" ht="16.05" customHeight="1" x14ac:dyDescent="0.45">
      <c r="A9" s="151" t="s">
        <v>2</v>
      </c>
      <c r="B9" s="152"/>
      <c r="C9" s="152"/>
      <c r="D9" s="152"/>
      <c r="E9" s="152"/>
      <c r="F9" s="153"/>
      <c r="G9" s="154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6"/>
      <c r="W9" s="4"/>
      <c r="X9" s="4"/>
      <c r="Y9" s="159"/>
      <c r="Z9" s="160"/>
      <c r="AA9" s="160"/>
      <c r="AB9" s="160"/>
      <c r="AC9" s="160"/>
      <c r="AD9" s="160"/>
      <c r="AE9" s="163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33"/>
    </row>
    <row r="10" spans="1:50" ht="16.05" customHeight="1" x14ac:dyDescent="0.45">
      <c r="A10" s="151" t="s">
        <v>18</v>
      </c>
      <c r="B10" s="152"/>
      <c r="C10" s="152"/>
      <c r="D10" s="152"/>
      <c r="E10" s="152"/>
      <c r="F10" s="153"/>
      <c r="G10" s="154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6"/>
      <c r="W10" s="2"/>
      <c r="X10" s="2"/>
      <c r="Y10" s="172" t="s">
        <v>5</v>
      </c>
      <c r="Z10" s="173"/>
      <c r="AA10" s="173"/>
      <c r="AB10" s="173"/>
      <c r="AC10" s="173"/>
      <c r="AD10" s="174"/>
      <c r="AE10" s="178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7"/>
      <c r="AT10" s="7"/>
      <c r="AU10" s="7"/>
      <c r="AV10" s="27"/>
    </row>
    <row r="11" spans="1:50" ht="16.05" customHeight="1" x14ac:dyDescent="0.45">
      <c r="A11" s="151" t="s">
        <v>19</v>
      </c>
      <c r="B11" s="152"/>
      <c r="C11" s="152"/>
      <c r="D11" s="152"/>
      <c r="E11" s="152"/>
      <c r="F11" s="153"/>
      <c r="G11" s="168"/>
      <c r="H11" s="169"/>
      <c r="I11" s="169"/>
      <c r="J11" s="169"/>
      <c r="K11" s="169"/>
      <c r="L11" s="169"/>
      <c r="M11" s="169"/>
      <c r="N11" s="170" t="s">
        <v>56</v>
      </c>
      <c r="O11" s="170"/>
      <c r="P11" s="169"/>
      <c r="Q11" s="169"/>
      <c r="R11" s="169"/>
      <c r="S11" s="169"/>
      <c r="T11" s="169"/>
      <c r="U11" s="169"/>
      <c r="V11" s="171"/>
      <c r="W11" s="2"/>
      <c r="X11" s="2"/>
      <c r="Y11" s="175"/>
      <c r="Z11" s="176"/>
      <c r="AA11" s="176"/>
      <c r="AB11" s="176"/>
      <c r="AC11" s="176"/>
      <c r="AD11" s="177"/>
      <c r="AE11" s="161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3"/>
      <c r="AT11" s="3"/>
      <c r="AU11" s="3"/>
      <c r="AV11" s="28"/>
    </row>
    <row r="12" spans="1:50" ht="16.05" customHeight="1" x14ac:dyDescent="0.45">
      <c r="A12" s="180" t="s">
        <v>21</v>
      </c>
      <c r="B12" s="181"/>
      <c r="C12" s="181"/>
      <c r="D12" s="181"/>
      <c r="E12" s="181"/>
      <c r="F12" s="182"/>
      <c r="G12" s="183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5"/>
      <c r="W12" s="2"/>
      <c r="X12" s="2"/>
      <c r="Y12" s="175"/>
      <c r="Z12" s="176"/>
      <c r="AA12" s="176"/>
      <c r="AB12" s="176"/>
      <c r="AC12" s="176"/>
      <c r="AD12" s="177"/>
      <c r="AE12" s="161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3"/>
      <c r="AT12" s="3"/>
      <c r="AU12" s="3"/>
      <c r="AV12" s="28"/>
    </row>
    <row r="13" spans="1:50" ht="16.05" customHeight="1" x14ac:dyDescent="0.45">
      <c r="A13" s="186" t="s">
        <v>22</v>
      </c>
      <c r="B13" s="187"/>
      <c r="C13" s="187"/>
      <c r="D13" s="187"/>
      <c r="E13" s="187"/>
      <c r="F13" s="187"/>
      <c r="G13" s="188" t="s">
        <v>24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2"/>
      <c r="X13" s="2"/>
      <c r="Y13" s="151" t="s">
        <v>6</v>
      </c>
      <c r="Z13" s="152"/>
      <c r="AA13" s="152"/>
      <c r="AB13" s="152"/>
      <c r="AC13" s="152"/>
      <c r="AD13" s="152"/>
      <c r="AE13" s="192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4"/>
    </row>
    <row r="14" spans="1:50" ht="16.05" customHeight="1" x14ac:dyDescent="0.45">
      <c r="A14" s="186" t="s">
        <v>23</v>
      </c>
      <c r="B14" s="187"/>
      <c r="C14" s="187"/>
      <c r="D14" s="187"/>
      <c r="E14" s="187"/>
      <c r="F14" s="187"/>
      <c r="G14" s="34" t="s">
        <v>26</v>
      </c>
      <c r="H14" s="35"/>
      <c r="I14" s="35"/>
      <c r="J14" s="35"/>
      <c r="K14" s="35"/>
      <c r="L14" s="35"/>
      <c r="M14" s="35"/>
      <c r="N14" s="191"/>
      <c r="O14" s="191"/>
      <c r="P14" s="36" t="s">
        <v>27</v>
      </c>
      <c r="Q14" s="35"/>
      <c r="R14" s="35"/>
      <c r="S14" s="35"/>
      <c r="T14" s="35"/>
      <c r="U14" s="35"/>
      <c r="V14" s="23"/>
      <c r="W14" s="2"/>
      <c r="X14" s="2"/>
      <c r="Y14" s="204" t="s">
        <v>7</v>
      </c>
      <c r="Z14" s="205"/>
      <c r="AA14" s="205"/>
      <c r="AB14" s="205"/>
      <c r="AC14" s="205"/>
      <c r="AD14" s="205"/>
      <c r="AE14" s="206"/>
      <c r="AF14" s="207"/>
      <c r="AG14" s="39" t="s">
        <v>8</v>
      </c>
      <c r="AH14" s="207"/>
      <c r="AI14" s="207"/>
      <c r="AJ14" s="207"/>
      <c r="AK14" s="40" t="s">
        <v>8</v>
      </c>
      <c r="AL14" s="207"/>
      <c r="AM14" s="207"/>
      <c r="AN14" s="207"/>
      <c r="AO14" s="41"/>
      <c r="AP14" s="42"/>
      <c r="AQ14" s="42"/>
      <c r="AR14" s="42"/>
      <c r="AS14" s="42"/>
      <c r="AT14" s="42"/>
      <c r="AU14" s="42"/>
      <c r="AV14" s="43"/>
    </row>
    <row r="15" spans="1:50" ht="16.05" customHeight="1" x14ac:dyDescent="0.45">
      <c r="A15" s="195" t="s">
        <v>28</v>
      </c>
      <c r="B15" s="196"/>
      <c r="C15" s="196"/>
      <c r="D15" s="196"/>
      <c r="E15" s="196"/>
      <c r="F15" s="196"/>
      <c r="G15" s="201" t="str">
        <f>IF(G7="労務外注","法定福利費（事業主負担分）含む　別紙見積条件書による",IF(G7="資材","別紙見積条件書による",""))</f>
        <v/>
      </c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3"/>
      <c r="W15" s="2"/>
      <c r="X15" s="2"/>
      <c r="Y15" s="221" t="s">
        <v>30</v>
      </c>
      <c r="Z15" s="222"/>
      <c r="AA15" s="222"/>
      <c r="AB15" s="222"/>
      <c r="AC15" s="222"/>
      <c r="AD15" s="222"/>
      <c r="AE15" s="223"/>
      <c r="AF15" s="224"/>
      <c r="AG15" s="224"/>
      <c r="AH15" s="225" t="s">
        <v>52</v>
      </c>
      <c r="AI15" s="225"/>
      <c r="AJ15" s="224"/>
      <c r="AK15" s="224"/>
      <c r="AL15" s="45" t="s">
        <v>53</v>
      </c>
      <c r="AM15" s="226"/>
      <c r="AN15" s="226"/>
      <c r="AO15" s="46" t="s">
        <v>54</v>
      </c>
      <c r="AP15" s="208"/>
      <c r="AQ15" s="208"/>
      <c r="AR15" s="208"/>
      <c r="AS15" s="47" t="s">
        <v>55</v>
      </c>
      <c r="AT15" s="47"/>
      <c r="AU15" s="48"/>
      <c r="AV15" s="49"/>
    </row>
    <row r="16" spans="1:50" ht="16.05" customHeight="1" x14ac:dyDescent="0.45">
      <c r="A16" s="197"/>
      <c r="B16" s="198"/>
      <c r="C16" s="198"/>
      <c r="D16" s="198"/>
      <c r="E16" s="198"/>
      <c r="F16" s="198"/>
      <c r="G16" s="218" t="s">
        <v>49</v>
      </c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20"/>
      <c r="W16" s="5"/>
      <c r="X16" s="24"/>
      <c r="Y16" s="212" t="s">
        <v>36</v>
      </c>
      <c r="Z16" s="213"/>
      <c r="AA16" s="213"/>
      <c r="AB16" s="213"/>
      <c r="AC16" s="213"/>
      <c r="AD16" s="213"/>
      <c r="AE16" s="214"/>
      <c r="AF16" s="215"/>
      <c r="AG16" s="215"/>
      <c r="AH16" s="215"/>
      <c r="AI16" s="215"/>
      <c r="AJ16" s="215"/>
      <c r="AK16" s="215"/>
      <c r="AL16" s="215"/>
      <c r="AM16" s="216" t="s">
        <v>56</v>
      </c>
      <c r="AN16" s="216"/>
      <c r="AO16" s="215"/>
      <c r="AP16" s="215"/>
      <c r="AQ16" s="215"/>
      <c r="AR16" s="215"/>
      <c r="AS16" s="215"/>
      <c r="AT16" s="215"/>
      <c r="AU16" s="215"/>
      <c r="AV16" s="217"/>
    </row>
    <row r="17" spans="1:58" ht="16.05" customHeight="1" x14ac:dyDescent="0.2">
      <c r="A17" s="197"/>
      <c r="B17" s="198"/>
      <c r="C17" s="198"/>
      <c r="D17" s="198"/>
      <c r="E17" s="198"/>
      <c r="F17" s="198"/>
      <c r="G17" s="209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1"/>
      <c r="W17" s="2"/>
      <c r="X17" s="24"/>
      <c r="Y17" s="230" t="s">
        <v>31</v>
      </c>
      <c r="Z17" s="231"/>
      <c r="AA17" s="231"/>
      <c r="AB17" s="231"/>
      <c r="AC17" s="231"/>
      <c r="AD17" s="231"/>
      <c r="AE17" s="232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4"/>
    </row>
    <row r="18" spans="1:58" ht="16.05" customHeight="1" x14ac:dyDescent="0.2">
      <c r="A18" s="199"/>
      <c r="B18" s="200"/>
      <c r="C18" s="200"/>
      <c r="D18" s="200"/>
      <c r="E18" s="200"/>
      <c r="F18" s="200"/>
      <c r="G18" s="227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9"/>
      <c r="W18" s="2"/>
      <c r="X18" s="24"/>
      <c r="Y18" s="239" t="s">
        <v>32</v>
      </c>
      <c r="Z18" s="240"/>
      <c r="AA18" s="240"/>
      <c r="AB18" s="240"/>
      <c r="AC18" s="240"/>
      <c r="AD18" s="240"/>
      <c r="AE18" s="241" t="s">
        <v>33</v>
      </c>
      <c r="AF18" s="242"/>
      <c r="AG18" s="242"/>
      <c r="AH18" s="242"/>
      <c r="AI18" s="242"/>
      <c r="AJ18" s="242"/>
      <c r="AK18" s="243" t="s">
        <v>34</v>
      </c>
      <c r="AL18" s="242"/>
      <c r="AM18" s="242"/>
      <c r="AN18" s="242"/>
      <c r="AO18" s="242"/>
      <c r="AP18" s="244"/>
      <c r="AQ18" s="242" t="s">
        <v>35</v>
      </c>
      <c r="AR18" s="242"/>
      <c r="AS18" s="242"/>
      <c r="AT18" s="242"/>
      <c r="AU18" s="242"/>
      <c r="AV18" s="245"/>
    </row>
    <row r="19" spans="1:58" ht="16.05" customHeight="1" x14ac:dyDescent="0.3">
      <c r="A19" s="37"/>
      <c r="B19" s="38"/>
      <c r="C19" s="38"/>
      <c r="D19" s="235" t="s">
        <v>46</v>
      </c>
      <c r="E19" s="235"/>
      <c r="F19" s="235"/>
      <c r="G19" s="235"/>
      <c r="H19" s="235"/>
      <c r="I19" s="235"/>
      <c r="J19" s="235"/>
      <c r="K19" s="237" t="str">
        <f>AE56</f>
        <v/>
      </c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"/>
      <c r="W19" s="2"/>
      <c r="X19" s="24"/>
      <c r="Y19" s="230"/>
      <c r="Z19" s="231"/>
      <c r="AA19" s="231"/>
      <c r="AB19" s="231"/>
      <c r="AC19" s="231"/>
      <c r="AD19" s="231"/>
      <c r="AE19" s="199"/>
      <c r="AF19" s="200"/>
      <c r="AG19" s="200"/>
      <c r="AH19" s="200"/>
      <c r="AI19" s="200"/>
      <c r="AJ19" s="200"/>
      <c r="AK19" s="246"/>
      <c r="AL19" s="200"/>
      <c r="AM19" s="200"/>
      <c r="AN19" s="200"/>
      <c r="AO19" s="200"/>
      <c r="AP19" s="247"/>
      <c r="AQ19" s="200"/>
      <c r="AR19" s="200"/>
      <c r="AS19" s="200"/>
      <c r="AT19" s="200"/>
      <c r="AU19" s="200"/>
      <c r="AV19" s="248"/>
    </row>
    <row r="20" spans="1:58" ht="16.05" customHeight="1" thickBot="1" x14ac:dyDescent="0.35">
      <c r="A20" s="37"/>
      <c r="B20" s="66"/>
      <c r="C20" s="66"/>
      <c r="D20" s="236"/>
      <c r="E20" s="236"/>
      <c r="F20" s="236"/>
      <c r="G20" s="236"/>
      <c r="H20" s="236"/>
      <c r="I20" s="236"/>
      <c r="J20" s="236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"/>
      <c r="W20" s="2"/>
      <c r="X20" s="24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12"/>
      <c r="BA20" s="14"/>
      <c r="BF20" s="13"/>
    </row>
    <row r="21" spans="1:58" s="12" customFormat="1" ht="7.5" customHeight="1" thickTop="1" x14ac:dyDescent="0.4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10"/>
    </row>
    <row r="22" spans="1:58" ht="5.85" customHeight="1" x14ac:dyDescent="0.45">
      <c r="A22" s="249"/>
      <c r="B22" s="250"/>
      <c r="C22" s="250"/>
      <c r="D22" s="250"/>
      <c r="E22" s="250"/>
      <c r="F22" s="250"/>
      <c r="G22" s="250"/>
      <c r="H22" s="250"/>
      <c r="I22" s="255" t="s">
        <v>42</v>
      </c>
      <c r="J22" s="256"/>
      <c r="K22" s="256"/>
      <c r="L22" s="256"/>
      <c r="M22" s="256"/>
      <c r="N22" s="256"/>
      <c r="O22" s="256"/>
      <c r="P22" s="257"/>
      <c r="Q22" s="264" t="s">
        <v>45</v>
      </c>
      <c r="R22" s="265"/>
      <c r="S22" s="265"/>
      <c r="T22" s="265"/>
      <c r="U22" s="266"/>
      <c r="V22" s="273" t="s">
        <v>44</v>
      </c>
      <c r="W22" s="274"/>
      <c r="X22" s="275"/>
      <c r="Y22" s="282" t="s">
        <v>41</v>
      </c>
      <c r="Z22" s="283"/>
      <c r="AA22" s="283"/>
      <c r="AB22" s="283"/>
      <c r="AC22" s="283"/>
      <c r="AD22" s="283"/>
      <c r="AE22" s="249" t="s">
        <v>40</v>
      </c>
      <c r="AF22" s="250"/>
      <c r="AG22" s="250"/>
      <c r="AH22" s="250"/>
      <c r="AI22" s="250"/>
      <c r="AJ22" s="250"/>
      <c r="AK22" s="250"/>
      <c r="AL22" s="287"/>
      <c r="AM22" s="250" t="s">
        <v>39</v>
      </c>
      <c r="AN22" s="250"/>
      <c r="AO22" s="250"/>
      <c r="AP22" s="250"/>
      <c r="AQ22" s="250"/>
      <c r="AR22" s="250"/>
      <c r="AS22" s="250"/>
      <c r="AT22" s="250"/>
      <c r="AU22" s="250"/>
      <c r="AV22" s="287"/>
    </row>
    <row r="23" spans="1:58" ht="5.85" customHeight="1" x14ac:dyDescent="0.45">
      <c r="A23" s="251"/>
      <c r="B23" s="252"/>
      <c r="C23" s="252"/>
      <c r="D23" s="252"/>
      <c r="E23" s="252"/>
      <c r="F23" s="252"/>
      <c r="G23" s="252"/>
      <c r="H23" s="252"/>
      <c r="I23" s="258"/>
      <c r="J23" s="259"/>
      <c r="K23" s="259"/>
      <c r="L23" s="259"/>
      <c r="M23" s="259"/>
      <c r="N23" s="259"/>
      <c r="O23" s="259"/>
      <c r="P23" s="260"/>
      <c r="Q23" s="267"/>
      <c r="R23" s="268"/>
      <c r="S23" s="268"/>
      <c r="T23" s="268"/>
      <c r="U23" s="269"/>
      <c r="V23" s="276"/>
      <c r="W23" s="277"/>
      <c r="X23" s="278"/>
      <c r="Y23" s="284"/>
      <c r="Z23" s="176"/>
      <c r="AA23" s="176"/>
      <c r="AB23" s="176"/>
      <c r="AC23" s="176"/>
      <c r="AD23" s="176"/>
      <c r="AE23" s="251"/>
      <c r="AF23" s="252"/>
      <c r="AG23" s="252"/>
      <c r="AH23" s="252"/>
      <c r="AI23" s="252"/>
      <c r="AJ23" s="252"/>
      <c r="AK23" s="252"/>
      <c r="AL23" s="288"/>
      <c r="AM23" s="252"/>
      <c r="AN23" s="252"/>
      <c r="AO23" s="252"/>
      <c r="AP23" s="252"/>
      <c r="AQ23" s="252"/>
      <c r="AR23" s="252"/>
      <c r="AS23" s="252"/>
      <c r="AT23" s="252"/>
      <c r="AU23" s="252"/>
      <c r="AV23" s="288"/>
    </row>
    <row r="24" spans="1:58" ht="5.85" customHeight="1" x14ac:dyDescent="0.45">
      <c r="A24" s="251"/>
      <c r="B24" s="252"/>
      <c r="C24" s="252"/>
      <c r="D24" s="252"/>
      <c r="E24" s="252"/>
      <c r="F24" s="252"/>
      <c r="G24" s="252"/>
      <c r="H24" s="252"/>
      <c r="I24" s="258"/>
      <c r="J24" s="259"/>
      <c r="K24" s="259"/>
      <c r="L24" s="259"/>
      <c r="M24" s="259"/>
      <c r="N24" s="259"/>
      <c r="O24" s="259"/>
      <c r="P24" s="260"/>
      <c r="Q24" s="267"/>
      <c r="R24" s="268"/>
      <c r="S24" s="268"/>
      <c r="T24" s="268"/>
      <c r="U24" s="269"/>
      <c r="V24" s="276"/>
      <c r="W24" s="277"/>
      <c r="X24" s="278"/>
      <c r="Y24" s="284"/>
      <c r="Z24" s="176"/>
      <c r="AA24" s="176"/>
      <c r="AB24" s="176"/>
      <c r="AC24" s="176"/>
      <c r="AD24" s="176"/>
      <c r="AE24" s="251"/>
      <c r="AF24" s="252"/>
      <c r="AG24" s="252"/>
      <c r="AH24" s="252"/>
      <c r="AI24" s="252"/>
      <c r="AJ24" s="252"/>
      <c r="AK24" s="252"/>
      <c r="AL24" s="288"/>
      <c r="AM24" s="252"/>
      <c r="AN24" s="252"/>
      <c r="AO24" s="252"/>
      <c r="AP24" s="252"/>
      <c r="AQ24" s="252"/>
      <c r="AR24" s="252"/>
      <c r="AS24" s="252"/>
      <c r="AT24" s="252"/>
      <c r="AU24" s="252"/>
      <c r="AV24" s="288"/>
    </row>
    <row r="25" spans="1:58" ht="5.85" customHeight="1" x14ac:dyDescent="0.45">
      <c r="A25" s="253"/>
      <c r="B25" s="254"/>
      <c r="C25" s="254"/>
      <c r="D25" s="254"/>
      <c r="E25" s="254"/>
      <c r="F25" s="254"/>
      <c r="G25" s="254"/>
      <c r="H25" s="254"/>
      <c r="I25" s="261"/>
      <c r="J25" s="262"/>
      <c r="K25" s="262"/>
      <c r="L25" s="262"/>
      <c r="M25" s="262"/>
      <c r="N25" s="262"/>
      <c r="O25" s="262"/>
      <c r="P25" s="263"/>
      <c r="Q25" s="270"/>
      <c r="R25" s="271"/>
      <c r="S25" s="271"/>
      <c r="T25" s="271"/>
      <c r="U25" s="272"/>
      <c r="V25" s="279"/>
      <c r="W25" s="280"/>
      <c r="X25" s="281"/>
      <c r="Y25" s="285"/>
      <c r="Z25" s="286"/>
      <c r="AA25" s="286"/>
      <c r="AB25" s="286"/>
      <c r="AC25" s="286"/>
      <c r="AD25" s="286"/>
      <c r="AE25" s="253"/>
      <c r="AF25" s="254"/>
      <c r="AG25" s="254"/>
      <c r="AH25" s="254"/>
      <c r="AI25" s="254"/>
      <c r="AJ25" s="254"/>
      <c r="AK25" s="254"/>
      <c r="AL25" s="289"/>
      <c r="AM25" s="254"/>
      <c r="AN25" s="254"/>
      <c r="AO25" s="254"/>
      <c r="AP25" s="254"/>
      <c r="AQ25" s="254"/>
      <c r="AR25" s="254"/>
      <c r="AS25" s="254"/>
      <c r="AT25" s="254"/>
      <c r="AU25" s="254"/>
      <c r="AV25" s="289"/>
    </row>
    <row r="26" spans="1:58" ht="5.7" customHeight="1" x14ac:dyDescent="0.45">
      <c r="A26" s="313" t="s">
        <v>37</v>
      </c>
      <c r="B26" s="314"/>
      <c r="C26" s="314"/>
      <c r="D26" s="314"/>
      <c r="E26" s="314"/>
      <c r="F26" s="314"/>
      <c r="G26" s="314"/>
      <c r="H26" s="315"/>
      <c r="I26" s="316" t="s">
        <v>70</v>
      </c>
      <c r="J26" s="317"/>
      <c r="K26" s="317"/>
      <c r="L26" s="317"/>
      <c r="M26" s="317"/>
      <c r="N26" s="317"/>
      <c r="O26" s="317"/>
      <c r="P26" s="318"/>
      <c r="Q26" s="319">
        <v>1</v>
      </c>
      <c r="R26" s="320"/>
      <c r="S26" s="320"/>
      <c r="T26" s="320"/>
      <c r="U26" s="321"/>
      <c r="V26" s="273" t="s">
        <v>38</v>
      </c>
      <c r="W26" s="274"/>
      <c r="X26" s="275"/>
      <c r="Y26" s="322"/>
      <c r="Z26" s="323"/>
      <c r="AA26" s="323"/>
      <c r="AB26" s="323"/>
      <c r="AC26" s="323"/>
      <c r="AD26" s="323"/>
      <c r="AE26" s="324" t="str">
        <f>IFERROR(IF(見積内訳書!H145=0,"",見積内訳書!H145),"")</f>
        <v/>
      </c>
      <c r="AF26" s="323"/>
      <c r="AG26" s="323"/>
      <c r="AH26" s="323"/>
      <c r="AI26" s="323"/>
      <c r="AJ26" s="323"/>
      <c r="AK26" s="323"/>
      <c r="AL26" s="325"/>
      <c r="AM26" s="290"/>
      <c r="AN26" s="290"/>
      <c r="AO26" s="290"/>
      <c r="AP26" s="290"/>
      <c r="AQ26" s="290"/>
      <c r="AR26" s="290"/>
      <c r="AS26" s="290"/>
      <c r="AT26" s="290"/>
      <c r="AU26" s="290"/>
      <c r="AV26" s="291"/>
    </row>
    <row r="27" spans="1:58" ht="5.7" customHeight="1" x14ac:dyDescent="0.45">
      <c r="A27" s="294"/>
      <c r="B27" s="295"/>
      <c r="C27" s="295"/>
      <c r="D27" s="295"/>
      <c r="E27" s="295"/>
      <c r="F27" s="295"/>
      <c r="G27" s="295"/>
      <c r="H27" s="296"/>
      <c r="I27" s="297"/>
      <c r="J27" s="298"/>
      <c r="K27" s="298"/>
      <c r="L27" s="298"/>
      <c r="M27" s="298"/>
      <c r="N27" s="298"/>
      <c r="O27" s="298"/>
      <c r="P27" s="299"/>
      <c r="Q27" s="300"/>
      <c r="R27" s="301"/>
      <c r="S27" s="301"/>
      <c r="T27" s="301"/>
      <c r="U27" s="302"/>
      <c r="V27" s="276"/>
      <c r="W27" s="277"/>
      <c r="X27" s="278"/>
      <c r="Y27" s="309"/>
      <c r="Z27" s="310"/>
      <c r="AA27" s="310"/>
      <c r="AB27" s="310"/>
      <c r="AC27" s="310"/>
      <c r="AD27" s="310"/>
      <c r="AE27" s="311"/>
      <c r="AF27" s="310"/>
      <c r="AG27" s="310"/>
      <c r="AH27" s="310"/>
      <c r="AI27" s="310"/>
      <c r="AJ27" s="310"/>
      <c r="AK27" s="310"/>
      <c r="AL27" s="31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3"/>
    </row>
    <row r="28" spans="1:58" ht="5.7" customHeight="1" x14ac:dyDescent="0.45">
      <c r="A28" s="294"/>
      <c r="B28" s="295"/>
      <c r="C28" s="295"/>
      <c r="D28" s="295"/>
      <c r="E28" s="295"/>
      <c r="F28" s="295"/>
      <c r="G28" s="295"/>
      <c r="H28" s="296"/>
      <c r="I28" s="297"/>
      <c r="J28" s="298"/>
      <c r="K28" s="298"/>
      <c r="L28" s="298"/>
      <c r="M28" s="298"/>
      <c r="N28" s="298"/>
      <c r="O28" s="298"/>
      <c r="P28" s="299"/>
      <c r="Q28" s="300"/>
      <c r="R28" s="301"/>
      <c r="S28" s="301"/>
      <c r="T28" s="301"/>
      <c r="U28" s="302"/>
      <c r="V28" s="306"/>
      <c r="W28" s="307"/>
      <c r="X28" s="308"/>
      <c r="Y28" s="309"/>
      <c r="Z28" s="310"/>
      <c r="AA28" s="310"/>
      <c r="AB28" s="310"/>
      <c r="AC28" s="310"/>
      <c r="AD28" s="310"/>
      <c r="AE28" s="311"/>
      <c r="AF28" s="310"/>
      <c r="AG28" s="310"/>
      <c r="AH28" s="310"/>
      <c r="AI28" s="310"/>
      <c r="AJ28" s="310"/>
      <c r="AK28" s="310"/>
      <c r="AL28" s="31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3"/>
    </row>
    <row r="29" spans="1:58" ht="5.7" customHeight="1" x14ac:dyDescent="0.45">
      <c r="A29" s="294"/>
      <c r="B29" s="295"/>
      <c r="C29" s="295"/>
      <c r="D29" s="295"/>
      <c r="E29" s="295"/>
      <c r="F29" s="295"/>
      <c r="G29" s="295"/>
      <c r="H29" s="296"/>
      <c r="I29" s="297"/>
      <c r="J29" s="298"/>
      <c r="K29" s="298"/>
      <c r="L29" s="298"/>
      <c r="M29" s="298"/>
      <c r="N29" s="298"/>
      <c r="O29" s="298"/>
      <c r="P29" s="299"/>
      <c r="Q29" s="300"/>
      <c r="R29" s="301"/>
      <c r="S29" s="301"/>
      <c r="T29" s="301"/>
      <c r="U29" s="302"/>
      <c r="V29" s="303"/>
      <c r="W29" s="304"/>
      <c r="X29" s="305"/>
      <c r="Y29" s="309"/>
      <c r="Z29" s="310"/>
      <c r="AA29" s="310"/>
      <c r="AB29" s="310"/>
      <c r="AC29" s="310"/>
      <c r="AD29" s="310"/>
      <c r="AE29" s="311"/>
      <c r="AF29" s="310"/>
      <c r="AG29" s="310"/>
      <c r="AH29" s="310"/>
      <c r="AI29" s="310"/>
      <c r="AJ29" s="310"/>
      <c r="AK29" s="310"/>
      <c r="AL29" s="31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3"/>
    </row>
    <row r="30" spans="1:58" ht="5.7" customHeight="1" x14ac:dyDescent="0.45">
      <c r="A30" s="294"/>
      <c r="B30" s="295"/>
      <c r="C30" s="295"/>
      <c r="D30" s="295"/>
      <c r="E30" s="295"/>
      <c r="F30" s="295"/>
      <c r="G30" s="295"/>
      <c r="H30" s="296"/>
      <c r="I30" s="297"/>
      <c r="J30" s="298"/>
      <c r="K30" s="298"/>
      <c r="L30" s="298"/>
      <c r="M30" s="298"/>
      <c r="N30" s="298"/>
      <c r="O30" s="298"/>
      <c r="P30" s="299"/>
      <c r="Q30" s="300"/>
      <c r="R30" s="301"/>
      <c r="S30" s="301"/>
      <c r="T30" s="301"/>
      <c r="U30" s="302"/>
      <c r="V30" s="276"/>
      <c r="W30" s="277"/>
      <c r="X30" s="278"/>
      <c r="Y30" s="309"/>
      <c r="Z30" s="310"/>
      <c r="AA30" s="310"/>
      <c r="AB30" s="310"/>
      <c r="AC30" s="310"/>
      <c r="AD30" s="310"/>
      <c r="AE30" s="311"/>
      <c r="AF30" s="310"/>
      <c r="AG30" s="310"/>
      <c r="AH30" s="310"/>
      <c r="AI30" s="310"/>
      <c r="AJ30" s="310"/>
      <c r="AK30" s="310"/>
      <c r="AL30" s="31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3"/>
    </row>
    <row r="31" spans="1:58" ht="5.7" customHeight="1" x14ac:dyDescent="0.45">
      <c r="A31" s="294"/>
      <c r="B31" s="295"/>
      <c r="C31" s="295"/>
      <c r="D31" s="295"/>
      <c r="E31" s="295"/>
      <c r="F31" s="295"/>
      <c r="G31" s="295"/>
      <c r="H31" s="296"/>
      <c r="I31" s="297"/>
      <c r="J31" s="298"/>
      <c r="K31" s="298"/>
      <c r="L31" s="298"/>
      <c r="M31" s="298"/>
      <c r="N31" s="298"/>
      <c r="O31" s="298"/>
      <c r="P31" s="299"/>
      <c r="Q31" s="300"/>
      <c r="R31" s="301"/>
      <c r="S31" s="301"/>
      <c r="T31" s="301"/>
      <c r="U31" s="302"/>
      <c r="V31" s="306"/>
      <c r="W31" s="307"/>
      <c r="X31" s="308"/>
      <c r="Y31" s="309"/>
      <c r="Z31" s="310"/>
      <c r="AA31" s="310"/>
      <c r="AB31" s="310"/>
      <c r="AC31" s="310"/>
      <c r="AD31" s="310"/>
      <c r="AE31" s="311"/>
      <c r="AF31" s="310"/>
      <c r="AG31" s="310"/>
      <c r="AH31" s="310"/>
      <c r="AI31" s="310"/>
      <c r="AJ31" s="310"/>
      <c r="AK31" s="310"/>
      <c r="AL31" s="31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3"/>
    </row>
    <row r="32" spans="1:58" ht="5.7" customHeight="1" x14ac:dyDescent="0.45">
      <c r="A32" s="294"/>
      <c r="B32" s="295"/>
      <c r="C32" s="295"/>
      <c r="D32" s="295"/>
      <c r="E32" s="295"/>
      <c r="F32" s="295"/>
      <c r="G32" s="295"/>
      <c r="H32" s="296"/>
      <c r="I32" s="297" t="s">
        <v>43</v>
      </c>
      <c r="J32" s="298"/>
      <c r="K32" s="298"/>
      <c r="L32" s="298"/>
      <c r="M32" s="298"/>
      <c r="N32" s="298"/>
      <c r="O32" s="298"/>
      <c r="P32" s="299"/>
      <c r="Q32" s="300">
        <v>1</v>
      </c>
      <c r="R32" s="301"/>
      <c r="S32" s="301"/>
      <c r="T32" s="301"/>
      <c r="U32" s="302"/>
      <c r="V32" s="303" t="s">
        <v>38</v>
      </c>
      <c r="W32" s="304"/>
      <c r="X32" s="305"/>
      <c r="Y32" s="309"/>
      <c r="Z32" s="310"/>
      <c r="AA32" s="310"/>
      <c r="AB32" s="310"/>
      <c r="AC32" s="310"/>
      <c r="AD32" s="310"/>
      <c r="AE32" s="311" t="str">
        <f>IFERROR(AE35-AE26,"")</f>
        <v/>
      </c>
      <c r="AF32" s="310"/>
      <c r="AG32" s="310"/>
      <c r="AH32" s="310"/>
      <c r="AI32" s="310"/>
      <c r="AJ32" s="310"/>
      <c r="AK32" s="310"/>
      <c r="AL32" s="31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3"/>
    </row>
    <row r="33" spans="1:51" ht="5.7" customHeight="1" x14ac:dyDescent="0.45">
      <c r="A33" s="294"/>
      <c r="B33" s="295"/>
      <c r="C33" s="295"/>
      <c r="D33" s="295"/>
      <c r="E33" s="295"/>
      <c r="F33" s="295"/>
      <c r="G33" s="295"/>
      <c r="H33" s="296"/>
      <c r="I33" s="297"/>
      <c r="J33" s="298"/>
      <c r="K33" s="298"/>
      <c r="L33" s="298"/>
      <c r="M33" s="298"/>
      <c r="N33" s="298"/>
      <c r="O33" s="298"/>
      <c r="P33" s="299"/>
      <c r="Q33" s="300"/>
      <c r="R33" s="301"/>
      <c r="S33" s="301"/>
      <c r="T33" s="301"/>
      <c r="U33" s="302"/>
      <c r="V33" s="276"/>
      <c r="W33" s="277"/>
      <c r="X33" s="278"/>
      <c r="Y33" s="309"/>
      <c r="Z33" s="310"/>
      <c r="AA33" s="310"/>
      <c r="AB33" s="310"/>
      <c r="AC33" s="310"/>
      <c r="AD33" s="310"/>
      <c r="AE33" s="311"/>
      <c r="AF33" s="310"/>
      <c r="AG33" s="310"/>
      <c r="AH33" s="310"/>
      <c r="AI33" s="310"/>
      <c r="AJ33" s="310"/>
      <c r="AK33" s="310"/>
      <c r="AL33" s="31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3"/>
    </row>
    <row r="34" spans="1:51" ht="5.7" customHeight="1" x14ac:dyDescent="0.45">
      <c r="A34" s="294"/>
      <c r="B34" s="295"/>
      <c r="C34" s="295"/>
      <c r="D34" s="295"/>
      <c r="E34" s="295"/>
      <c r="F34" s="295"/>
      <c r="G34" s="295"/>
      <c r="H34" s="296"/>
      <c r="I34" s="297"/>
      <c r="J34" s="298"/>
      <c r="K34" s="298"/>
      <c r="L34" s="298"/>
      <c r="M34" s="298"/>
      <c r="N34" s="298"/>
      <c r="O34" s="298"/>
      <c r="P34" s="299"/>
      <c r="Q34" s="300"/>
      <c r="R34" s="301"/>
      <c r="S34" s="301"/>
      <c r="T34" s="301"/>
      <c r="U34" s="302"/>
      <c r="V34" s="306"/>
      <c r="W34" s="307"/>
      <c r="X34" s="308"/>
      <c r="Y34" s="309"/>
      <c r="Z34" s="310"/>
      <c r="AA34" s="310"/>
      <c r="AB34" s="310"/>
      <c r="AC34" s="310"/>
      <c r="AD34" s="310"/>
      <c r="AE34" s="311"/>
      <c r="AF34" s="310"/>
      <c r="AG34" s="310"/>
      <c r="AH34" s="310"/>
      <c r="AI34" s="310"/>
      <c r="AJ34" s="310"/>
      <c r="AK34" s="310"/>
      <c r="AL34" s="31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3"/>
    </row>
    <row r="35" spans="1:51" ht="5.7" customHeight="1" x14ac:dyDescent="0.45">
      <c r="A35" s="294" t="s">
        <v>50</v>
      </c>
      <c r="B35" s="295"/>
      <c r="C35" s="295"/>
      <c r="D35" s="295"/>
      <c r="E35" s="295"/>
      <c r="F35" s="295"/>
      <c r="G35" s="295"/>
      <c r="H35" s="296"/>
      <c r="I35" s="297"/>
      <c r="J35" s="298"/>
      <c r="K35" s="298"/>
      <c r="L35" s="298"/>
      <c r="M35" s="298"/>
      <c r="N35" s="298"/>
      <c r="O35" s="298"/>
      <c r="P35" s="299"/>
      <c r="Q35" s="300"/>
      <c r="R35" s="301"/>
      <c r="S35" s="301"/>
      <c r="T35" s="301"/>
      <c r="U35" s="302"/>
      <c r="V35" s="303"/>
      <c r="W35" s="304"/>
      <c r="X35" s="305"/>
      <c r="Y35" s="309"/>
      <c r="Z35" s="310"/>
      <c r="AA35" s="310"/>
      <c r="AB35" s="310"/>
      <c r="AC35" s="310"/>
      <c r="AD35" s="310"/>
      <c r="AE35" s="311"/>
      <c r="AF35" s="310"/>
      <c r="AG35" s="310"/>
      <c r="AH35" s="310"/>
      <c r="AI35" s="310"/>
      <c r="AJ35" s="310"/>
      <c r="AK35" s="310"/>
      <c r="AL35" s="31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3"/>
    </row>
    <row r="36" spans="1:51" ht="5.7" customHeight="1" x14ac:dyDescent="0.45">
      <c r="A36" s="294"/>
      <c r="B36" s="295"/>
      <c r="C36" s="295"/>
      <c r="D36" s="295"/>
      <c r="E36" s="295"/>
      <c r="F36" s="295"/>
      <c r="G36" s="295"/>
      <c r="H36" s="296"/>
      <c r="I36" s="297"/>
      <c r="J36" s="298"/>
      <c r="K36" s="298"/>
      <c r="L36" s="298"/>
      <c r="M36" s="298"/>
      <c r="N36" s="298"/>
      <c r="O36" s="298"/>
      <c r="P36" s="299"/>
      <c r="Q36" s="300"/>
      <c r="R36" s="301"/>
      <c r="S36" s="301"/>
      <c r="T36" s="301"/>
      <c r="U36" s="302"/>
      <c r="V36" s="276"/>
      <c r="W36" s="277"/>
      <c r="X36" s="278"/>
      <c r="Y36" s="309"/>
      <c r="Z36" s="310"/>
      <c r="AA36" s="310"/>
      <c r="AB36" s="310"/>
      <c r="AC36" s="310"/>
      <c r="AD36" s="310"/>
      <c r="AE36" s="311"/>
      <c r="AF36" s="310"/>
      <c r="AG36" s="310"/>
      <c r="AH36" s="310"/>
      <c r="AI36" s="310"/>
      <c r="AJ36" s="310"/>
      <c r="AK36" s="310"/>
      <c r="AL36" s="31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3"/>
    </row>
    <row r="37" spans="1:51" ht="5.7" customHeight="1" x14ac:dyDescent="0.45">
      <c r="A37" s="294"/>
      <c r="B37" s="295"/>
      <c r="C37" s="295"/>
      <c r="D37" s="295"/>
      <c r="E37" s="295"/>
      <c r="F37" s="295"/>
      <c r="G37" s="295"/>
      <c r="H37" s="296"/>
      <c r="I37" s="297"/>
      <c r="J37" s="298"/>
      <c r="K37" s="298"/>
      <c r="L37" s="298"/>
      <c r="M37" s="298"/>
      <c r="N37" s="298"/>
      <c r="O37" s="298"/>
      <c r="P37" s="299"/>
      <c r="Q37" s="300"/>
      <c r="R37" s="301"/>
      <c r="S37" s="301"/>
      <c r="T37" s="301"/>
      <c r="U37" s="302"/>
      <c r="V37" s="306"/>
      <c r="W37" s="307"/>
      <c r="X37" s="308"/>
      <c r="Y37" s="309"/>
      <c r="Z37" s="310"/>
      <c r="AA37" s="310"/>
      <c r="AB37" s="310"/>
      <c r="AC37" s="310"/>
      <c r="AD37" s="310"/>
      <c r="AE37" s="311"/>
      <c r="AF37" s="310"/>
      <c r="AG37" s="310"/>
      <c r="AH37" s="310"/>
      <c r="AI37" s="310"/>
      <c r="AJ37" s="310"/>
      <c r="AK37" s="310"/>
      <c r="AL37" s="31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3"/>
    </row>
    <row r="38" spans="1:51" ht="5.7" customHeight="1" x14ac:dyDescent="0.45">
      <c r="A38" s="294" t="str">
        <f>IF(G7="労務外注","法定福利費","")</f>
        <v/>
      </c>
      <c r="B38" s="295"/>
      <c r="C38" s="295"/>
      <c r="D38" s="295"/>
      <c r="E38" s="295"/>
      <c r="F38" s="295"/>
      <c r="G38" s="295"/>
      <c r="H38" s="296"/>
      <c r="I38" s="297"/>
      <c r="J38" s="298"/>
      <c r="K38" s="298"/>
      <c r="L38" s="298"/>
      <c r="M38" s="298"/>
      <c r="N38" s="298"/>
      <c r="O38" s="298"/>
      <c r="P38" s="299"/>
      <c r="Q38" s="300"/>
      <c r="R38" s="301"/>
      <c r="S38" s="301"/>
      <c r="T38" s="301"/>
      <c r="U38" s="302"/>
      <c r="V38" s="303"/>
      <c r="W38" s="304"/>
      <c r="X38" s="305"/>
      <c r="Y38" s="309"/>
      <c r="Z38" s="310"/>
      <c r="AA38" s="310"/>
      <c r="AB38" s="310"/>
      <c r="AC38" s="310"/>
      <c r="AD38" s="310"/>
      <c r="AE38" s="364">
        <f>IF(見積内訳書!H146=0,0,見積内訳書!H146)</f>
        <v>0</v>
      </c>
      <c r="AF38" s="365"/>
      <c r="AG38" s="365"/>
      <c r="AH38" s="365"/>
      <c r="AI38" s="365"/>
      <c r="AJ38" s="365"/>
      <c r="AK38" s="365"/>
      <c r="AL38" s="366"/>
      <c r="AM38" s="341"/>
      <c r="AN38" s="342"/>
      <c r="AO38" s="342"/>
      <c r="AP38" s="342"/>
      <c r="AQ38" s="342"/>
      <c r="AR38" s="342"/>
      <c r="AS38" s="342"/>
      <c r="AT38" s="342"/>
      <c r="AU38" s="342"/>
      <c r="AV38" s="343"/>
    </row>
    <row r="39" spans="1:51" ht="5.7" customHeight="1" x14ac:dyDescent="0.45">
      <c r="A39" s="294"/>
      <c r="B39" s="295"/>
      <c r="C39" s="295"/>
      <c r="D39" s="295"/>
      <c r="E39" s="295"/>
      <c r="F39" s="295"/>
      <c r="G39" s="295"/>
      <c r="H39" s="296"/>
      <c r="I39" s="297"/>
      <c r="J39" s="298"/>
      <c r="K39" s="298"/>
      <c r="L39" s="298"/>
      <c r="M39" s="298"/>
      <c r="N39" s="298"/>
      <c r="O39" s="298"/>
      <c r="P39" s="299"/>
      <c r="Q39" s="300"/>
      <c r="R39" s="301"/>
      <c r="S39" s="301"/>
      <c r="T39" s="301"/>
      <c r="U39" s="302"/>
      <c r="V39" s="276"/>
      <c r="W39" s="277"/>
      <c r="X39" s="278"/>
      <c r="Y39" s="309"/>
      <c r="Z39" s="310"/>
      <c r="AA39" s="310"/>
      <c r="AB39" s="310"/>
      <c r="AC39" s="310"/>
      <c r="AD39" s="310"/>
      <c r="AE39" s="364"/>
      <c r="AF39" s="365"/>
      <c r="AG39" s="365"/>
      <c r="AH39" s="365"/>
      <c r="AI39" s="365"/>
      <c r="AJ39" s="365"/>
      <c r="AK39" s="365"/>
      <c r="AL39" s="366"/>
      <c r="AM39" s="342"/>
      <c r="AN39" s="342"/>
      <c r="AO39" s="342"/>
      <c r="AP39" s="342"/>
      <c r="AQ39" s="342"/>
      <c r="AR39" s="342"/>
      <c r="AS39" s="342"/>
      <c r="AT39" s="342"/>
      <c r="AU39" s="342"/>
      <c r="AV39" s="343"/>
    </row>
    <row r="40" spans="1:51" ht="5.7" customHeight="1" x14ac:dyDescent="0.45">
      <c r="A40" s="356"/>
      <c r="B40" s="357"/>
      <c r="C40" s="357"/>
      <c r="D40" s="357"/>
      <c r="E40" s="357"/>
      <c r="F40" s="357"/>
      <c r="G40" s="357"/>
      <c r="H40" s="358"/>
      <c r="I40" s="359"/>
      <c r="J40" s="360"/>
      <c r="K40" s="360"/>
      <c r="L40" s="360"/>
      <c r="M40" s="360"/>
      <c r="N40" s="360"/>
      <c r="O40" s="360"/>
      <c r="P40" s="361"/>
      <c r="Q40" s="353"/>
      <c r="R40" s="354"/>
      <c r="S40" s="354"/>
      <c r="T40" s="354"/>
      <c r="U40" s="355"/>
      <c r="V40" s="279"/>
      <c r="W40" s="280"/>
      <c r="X40" s="281"/>
      <c r="Y40" s="362"/>
      <c r="Z40" s="363"/>
      <c r="AA40" s="363"/>
      <c r="AB40" s="363"/>
      <c r="AC40" s="363"/>
      <c r="AD40" s="363"/>
      <c r="AE40" s="367"/>
      <c r="AF40" s="368"/>
      <c r="AG40" s="368"/>
      <c r="AH40" s="368"/>
      <c r="AI40" s="368"/>
      <c r="AJ40" s="368"/>
      <c r="AK40" s="368"/>
      <c r="AL40" s="369"/>
      <c r="AM40" s="344"/>
      <c r="AN40" s="344"/>
      <c r="AO40" s="344"/>
      <c r="AP40" s="344"/>
      <c r="AQ40" s="344"/>
      <c r="AR40" s="344"/>
      <c r="AS40" s="344"/>
      <c r="AT40" s="344"/>
      <c r="AU40" s="344"/>
      <c r="AV40" s="345"/>
    </row>
    <row r="41" spans="1:51" ht="5.7" customHeight="1" x14ac:dyDescent="0.45">
      <c r="A41" s="326" t="s">
        <v>48</v>
      </c>
      <c r="B41" s="327"/>
      <c r="C41" s="327"/>
      <c r="D41" s="332" t="s">
        <v>63</v>
      </c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4"/>
      <c r="Q41" s="319"/>
      <c r="R41" s="320"/>
      <c r="S41" s="320"/>
      <c r="T41" s="320"/>
      <c r="U41" s="321"/>
      <c r="V41" s="273"/>
      <c r="W41" s="274"/>
      <c r="X41" s="275"/>
      <c r="Y41" s="322"/>
      <c r="Z41" s="323"/>
      <c r="AA41" s="323"/>
      <c r="AB41" s="323"/>
      <c r="AC41" s="323"/>
      <c r="AD41" s="323"/>
      <c r="AE41" s="324" t="str">
        <f>IFERROR(IF(見積内訳書!H149=0,"",見積内訳書!H149)+AE32+AE38,"")</f>
        <v/>
      </c>
      <c r="AF41" s="323"/>
      <c r="AG41" s="323"/>
      <c r="AH41" s="323"/>
      <c r="AI41" s="323"/>
      <c r="AJ41" s="323"/>
      <c r="AK41" s="323"/>
      <c r="AL41" s="325"/>
      <c r="AM41" s="346"/>
      <c r="AN41" s="290"/>
      <c r="AO41" s="290"/>
      <c r="AP41" s="290"/>
      <c r="AQ41" s="290"/>
      <c r="AR41" s="290"/>
      <c r="AS41" s="290"/>
      <c r="AT41" s="290"/>
      <c r="AU41" s="290"/>
      <c r="AV41" s="291"/>
    </row>
    <row r="42" spans="1:51" ht="5.7" customHeight="1" x14ac:dyDescent="0.45">
      <c r="A42" s="328"/>
      <c r="B42" s="329"/>
      <c r="C42" s="329"/>
      <c r="D42" s="335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7"/>
      <c r="Q42" s="300"/>
      <c r="R42" s="301"/>
      <c r="S42" s="301"/>
      <c r="T42" s="301"/>
      <c r="U42" s="302"/>
      <c r="V42" s="276"/>
      <c r="W42" s="277"/>
      <c r="X42" s="278"/>
      <c r="Y42" s="309"/>
      <c r="Z42" s="310"/>
      <c r="AA42" s="310"/>
      <c r="AB42" s="310"/>
      <c r="AC42" s="310"/>
      <c r="AD42" s="310"/>
      <c r="AE42" s="311"/>
      <c r="AF42" s="310"/>
      <c r="AG42" s="310"/>
      <c r="AH42" s="310"/>
      <c r="AI42" s="310"/>
      <c r="AJ42" s="310"/>
      <c r="AK42" s="310"/>
      <c r="AL42" s="31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3"/>
    </row>
    <row r="43" spans="1:51" ht="5.7" customHeight="1" x14ac:dyDescent="0.45">
      <c r="A43" s="328"/>
      <c r="B43" s="329"/>
      <c r="C43" s="329"/>
      <c r="D43" s="338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40"/>
      <c r="Q43" s="300"/>
      <c r="R43" s="301"/>
      <c r="S43" s="301"/>
      <c r="T43" s="301"/>
      <c r="U43" s="302"/>
      <c r="V43" s="306"/>
      <c r="W43" s="307"/>
      <c r="X43" s="308"/>
      <c r="Y43" s="309"/>
      <c r="Z43" s="310"/>
      <c r="AA43" s="310"/>
      <c r="AB43" s="310"/>
      <c r="AC43" s="310"/>
      <c r="AD43" s="310"/>
      <c r="AE43" s="311"/>
      <c r="AF43" s="310"/>
      <c r="AG43" s="310"/>
      <c r="AH43" s="310"/>
      <c r="AI43" s="310"/>
      <c r="AJ43" s="310"/>
      <c r="AK43" s="310"/>
      <c r="AL43" s="31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3"/>
    </row>
    <row r="44" spans="1:51" ht="5.7" customHeight="1" x14ac:dyDescent="0.45">
      <c r="A44" s="328"/>
      <c r="B44" s="329"/>
      <c r="C44" s="329"/>
      <c r="D44" s="347" t="s">
        <v>47</v>
      </c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9"/>
      <c r="Q44" s="300"/>
      <c r="R44" s="301"/>
      <c r="S44" s="301"/>
      <c r="T44" s="301"/>
      <c r="U44" s="302"/>
      <c r="V44" s="303"/>
      <c r="W44" s="304"/>
      <c r="X44" s="305"/>
      <c r="Y44" s="309"/>
      <c r="Z44" s="310"/>
      <c r="AA44" s="310"/>
      <c r="AB44" s="310"/>
      <c r="AC44" s="310"/>
      <c r="AD44" s="310"/>
      <c r="AE44" s="311" t="str">
        <f>IFERROR(ROUND(AE41*0.1,0),"")</f>
        <v/>
      </c>
      <c r="AF44" s="310"/>
      <c r="AG44" s="310"/>
      <c r="AH44" s="310"/>
      <c r="AI44" s="310"/>
      <c r="AJ44" s="310"/>
      <c r="AK44" s="310"/>
      <c r="AL44" s="31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3"/>
      <c r="AX44" s="12"/>
      <c r="AY44" s="12"/>
    </row>
    <row r="45" spans="1:51" ht="5.7" customHeight="1" x14ac:dyDescent="0.45">
      <c r="A45" s="328"/>
      <c r="B45" s="329"/>
      <c r="C45" s="329"/>
      <c r="D45" s="335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7"/>
      <c r="Q45" s="300"/>
      <c r="R45" s="301"/>
      <c r="S45" s="301"/>
      <c r="T45" s="301"/>
      <c r="U45" s="302"/>
      <c r="V45" s="276"/>
      <c r="W45" s="277"/>
      <c r="X45" s="278"/>
      <c r="Y45" s="309"/>
      <c r="Z45" s="310"/>
      <c r="AA45" s="310"/>
      <c r="AB45" s="310"/>
      <c r="AC45" s="310"/>
      <c r="AD45" s="310"/>
      <c r="AE45" s="311"/>
      <c r="AF45" s="310"/>
      <c r="AG45" s="310"/>
      <c r="AH45" s="310"/>
      <c r="AI45" s="310"/>
      <c r="AJ45" s="310"/>
      <c r="AK45" s="310"/>
      <c r="AL45" s="31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3"/>
      <c r="AY45" s="12"/>
    </row>
    <row r="46" spans="1:51" ht="5.7" customHeight="1" x14ac:dyDescent="0.45">
      <c r="A46" s="330"/>
      <c r="B46" s="331"/>
      <c r="C46" s="331"/>
      <c r="D46" s="350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2"/>
      <c r="Q46" s="353"/>
      <c r="R46" s="354"/>
      <c r="S46" s="354"/>
      <c r="T46" s="354"/>
      <c r="U46" s="355"/>
      <c r="V46" s="279"/>
      <c r="W46" s="280"/>
      <c r="X46" s="281"/>
      <c r="Y46" s="362"/>
      <c r="Z46" s="363"/>
      <c r="AA46" s="363"/>
      <c r="AB46" s="363"/>
      <c r="AC46" s="363"/>
      <c r="AD46" s="363"/>
      <c r="AE46" s="370"/>
      <c r="AF46" s="363"/>
      <c r="AG46" s="363"/>
      <c r="AH46" s="363"/>
      <c r="AI46" s="363"/>
      <c r="AJ46" s="363"/>
      <c r="AK46" s="363"/>
      <c r="AL46" s="371"/>
      <c r="AM46" s="372"/>
      <c r="AN46" s="372"/>
      <c r="AO46" s="372"/>
      <c r="AP46" s="372"/>
      <c r="AQ46" s="372"/>
      <c r="AR46" s="372"/>
      <c r="AS46" s="372"/>
      <c r="AT46" s="372"/>
      <c r="AU46" s="372"/>
      <c r="AV46" s="373"/>
      <c r="AY46" s="12"/>
    </row>
    <row r="47" spans="1:51" ht="5.7" customHeight="1" x14ac:dyDescent="0.45">
      <c r="A47" s="326" t="s">
        <v>62</v>
      </c>
      <c r="B47" s="327"/>
      <c r="C47" s="327"/>
      <c r="D47" s="332" t="s">
        <v>63</v>
      </c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4"/>
      <c r="Q47" s="319"/>
      <c r="R47" s="320"/>
      <c r="S47" s="320"/>
      <c r="T47" s="320"/>
      <c r="U47" s="321"/>
      <c r="V47" s="273"/>
      <c r="W47" s="274"/>
      <c r="X47" s="275"/>
      <c r="Y47" s="322"/>
      <c r="Z47" s="323"/>
      <c r="AA47" s="323"/>
      <c r="AB47" s="323"/>
      <c r="AC47" s="323"/>
      <c r="AD47" s="323"/>
      <c r="AE47" s="324" t="str">
        <f>IFERROR(IF(見積内訳書!H150=0,"",見積内訳書!H150),"")</f>
        <v/>
      </c>
      <c r="AF47" s="323"/>
      <c r="AG47" s="323"/>
      <c r="AH47" s="323"/>
      <c r="AI47" s="323"/>
      <c r="AJ47" s="323"/>
      <c r="AK47" s="323"/>
      <c r="AL47" s="325"/>
      <c r="AM47" s="290"/>
      <c r="AN47" s="290"/>
      <c r="AO47" s="290"/>
      <c r="AP47" s="290"/>
      <c r="AQ47" s="290"/>
      <c r="AR47" s="290"/>
      <c r="AS47" s="290"/>
      <c r="AT47" s="290"/>
      <c r="AU47" s="290"/>
      <c r="AV47" s="291"/>
    </row>
    <row r="48" spans="1:51" ht="5.7" customHeight="1" x14ac:dyDescent="0.45">
      <c r="A48" s="328"/>
      <c r="B48" s="329"/>
      <c r="C48" s="329"/>
      <c r="D48" s="335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7"/>
      <c r="Q48" s="300"/>
      <c r="R48" s="301"/>
      <c r="S48" s="301"/>
      <c r="T48" s="301"/>
      <c r="U48" s="302"/>
      <c r="V48" s="276"/>
      <c r="W48" s="277"/>
      <c r="X48" s="278"/>
      <c r="Y48" s="309"/>
      <c r="Z48" s="310"/>
      <c r="AA48" s="310"/>
      <c r="AB48" s="310"/>
      <c r="AC48" s="310"/>
      <c r="AD48" s="310"/>
      <c r="AE48" s="311"/>
      <c r="AF48" s="310"/>
      <c r="AG48" s="310"/>
      <c r="AH48" s="310"/>
      <c r="AI48" s="310"/>
      <c r="AJ48" s="310"/>
      <c r="AK48" s="310"/>
      <c r="AL48" s="31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3"/>
    </row>
    <row r="49" spans="1:51" ht="5.7" customHeight="1" x14ac:dyDescent="0.45">
      <c r="A49" s="328"/>
      <c r="B49" s="329"/>
      <c r="C49" s="329"/>
      <c r="D49" s="338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40"/>
      <c r="Q49" s="300"/>
      <c r="R49" s="301"/>
      <c r="S49" s="301"/>
      <c r="T49" s="301"/>
      <c r="U49" s="302"/>
      <c r="V49" s="306"/>
      <c r="W49" s="307"/>
      <c r="X49" s="308"/>
      <c r="Y49" s="309"/>
      <c r="Z49" s="310"/>
      <c r="AA49" s="310"/>
      <c r="AB49" s="310"/>
      <c r="AC49" s="310"/>
      <c r="AD49" s="310"/>
      <c r="AE49" s="311"/>
      <c r="AF49" s="310"/>
      <c r="AG49" s="310"/>
      <c r="AH49" s="310"/>
      <c r="AI49" s="310"/>
      <c r="AJ49" s="310"/>
      <c r="AK49" s="310"/>
      <c r="AL49" s="31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3"/>
    </row>
    <row r="50" spans="1:51" ht="5.7" customHeight="1" x14ac:dyDescent="0.45">
      <c r="A50" s="328"/>
      <c r="B50" s="329"/>
      <c r="C50" s="329"/>
      <c r="D50" s="347" t="s">
        <v>47</v>
      </c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9"/>
      <c r="Q50" s="300"/>
      <c r="R50" s="301"/>
      <c r="S50" s="301"/>
      <c r="T50" s="301"/>
      <c r="U50" s="302"/>
      <c r="V50" s="303"/>
      <c r="W50" s="304"/>
      <c r="X50" s="305"/>
      <c r="Y50" s="309"/>
      <c r="Z50" s="310"/>
      <c r="AA50" s="310"/>
      <c r="AB50" s="310"/>
      <c r="AC50" s="310"/>
      <c r="AD50" s="310"/>
      <c r="AE50" s="311" t="str">
        <f>IFERROR(ROUND(AE47*0.08,0),"")</f>
        <v/>
      </c>
      <c r="AF50" s="310"/>
      <c r="AG50" s="310"/>
      <c r="AH50" s="310"/>
      <c r="AI50" s="310"/>
      <c r="AJ50" s="310"/>
      <c r="AK50" s="310"/>
      <c r="AL50" s="31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3"/>
      <c r="AX50" s="12"/>
      <c r="AY50" s="12"/>
    </row>
    <row r="51" spans="1:51" ht="5.7" customHeight="1" x14ac:dyDescent="0.45">
      <c r="A51" s="328"/>
      <c r="B51" s="329"/>
      <c r="C51" s="329"/>
      <c r="D51" s="335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7"/>
      <c r="Q51" s="300"/>
      <c r="R51" s="301"/>
      <c r="S51" s="301"/>
      <c r="T51" s="301"/>
      <c r="U51" s="302"/>
      <c r="V51" s="276"/>
      <c r="W51" s="277"/>
      <c r="X51" s="278"/>
      <c r="Y51" s="309"/>
      <c r="Z51" s="310"/>
      <c r="AA51" s="310"/>
      <c r="AB51" s="310"/>
      <c r="AC51" s="310"/>
      <c r="AD51" s="310"/>
      <c r="AE51" s="311"/>
      <c r="AF51" s="310"/>
      <c r="AG51" s="310"/>
      <c r="AH51" s="310"/>
      <c r="AI51" s="310"/>
      <c r="AJ51" s="310"/>
      <c r="AK51" s="310"/>
      <c r="AL51" s="31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3"/>
      <c r="AY51" s="12"/>
    </row>
    <row r="52" spans="1:51" ht="5.7" customHeight="1" x14ac:dyDescent="0.45">
      <c r="A52" s="330"/>
      <c r="B52" s="331"/>
      <c r="C52" s="331"/>
      <c r="D52" s="350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1"/>
      <c r="P52" s="352"/>
      <c r="Q52" s="353"/>
      <c r="R52" s="354"/>
      <c r="S52" s="354"/>
      <c r="T52" s="354"/>
      <c r="U52" s="355"/>
      <c r="V52" s="279"/>
      <c r="W52" s="280"/>
      <c r="X52" s="281"/>
      <c r="Y52" s="362"/>
      <c r="Z52" s="363"/>
      <c r="AA52" s="363"/>
      <c r="AB52" s="363"/>
      <c r="AC52" s="363"/>
      <c r="AD52" s="363"/>
      <c r="AE52" s="370"/>
      <c r="AF52" s="363"/>
      <c r="AG52" s="363"/>
      <c r="AH52" s="363"/>
      <c r="AI52" s="363"/>
      <c r="AJ52" s="363"/>
      <c r="AK52" s="363"/>
      <c r="AL52" s="371"/>
      <c r="AM52" s="372"/>
      <c r="AN52" s="372"/>
      <c r="AO52" s="372"/>
      <c r="AP52" s="372"/>
      <c r="AQ52" s="372"/>
      <c r="AR52" s="372"/>
      <c r="AS52" s="372"/>
      <c r="AT52" s="372"/>
      <c r="AU52" s="372"/>
      <c r="AV52" s="373"/>
      <c r="AY52" s="12"/>
    </row>
    <row r="53" spans="1:51" ht="5.7" customHeight="1" x14ac:dyDescent="0.45">
      <c r="A53" s="326" t="s">
        <v>61</v>
      </c>
      <c r="B53" s="327"/>
      <c r="C53" s="327"/>
      <c r="D53" s="332" t="s">
        <v>63</v>
      </c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4"/>
      <c r="Q53" s="319"/>
      <c r="R53" s="320"/>
      <c r="S53" s="320"/>
      <c r="T53" s="320"/>
      <c r="U53" s="321"/>
      <c r="V53" s="273"/>
      <c r="W53" s="274"/>
      <c r="X53" s="275"/>
      <c r="Y53" s="322"/>
      <c r="Z53" s="323"/>
      <c r="AA53" s="323"/>
      <c r="AB53" s="323"/>
      <c r="AC53" s="323"/>
      <c r="AD53" s="325"/>
      <c r="AE53" s="324" t="str">
        <f>IFERROR(IF(見積内訳書!H151=0,"",見積内訳書!H151),"")</f>
        <v/>
      </c>
      <c r="AF53" s="323"/>
      <c r="AG53" s="323"/>
      <c r="AH53" s="323"/>
      <c r="AI53" s="323"/>
      <c r="AJ53" s="323"/>
      <c r="AK53" s="323"/>
      <c r="AL53" s="325"/>
      <c r="AM53" s="290"/>
      <c r="AN53" s="290"/>
      <c r="AO53" s="290"/>
      <c r="AP53" s="290"/>
      <c r="AQ53" s="290"/>
      <c r="AR53" s="290"/>
      <c r="AS53" s="290"/>
      <c r="AT53" s="290"/>
      <c r="AU53" s="290"/>
      <c r="AV53" s="291"/>
    </row>
    <row r="54" spans="1:51" ht="5.7" customHeight="1" x14ac:dyDescent="0.45">
      <c r="A54" s="328"/>
      <c r="B54" s="329"/>
      <c r="C54" s="329"/>
      <c r="D54" s="335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7"/>
      <c r="Q54" s="300"/>
      <c r="R54" s="301"/>
      <c r="S54" s="301"/>
      <c r="T54" s="301"/>
      <c r="U54" s="302"/>
      <c r="V54" s="276"/>
      <c r="W54" s="277"/>
      <c r="X54" s="278"/>
      <c r="Y54" s="309"/>
      <c r="Z54" s="310"/>
      <c r="AA54" s="310"/>
      <c r="AB54" s="310"/>
      <c r="AC54" s="310"/>
      <c r="AD54" s="312"/>
      <c r="AE54" s="311"/>
      <c r="AF54" s="310"/>
      <c r="AG54" s="310"/>
      <c r="AH54" s="310"/>
      <c r="AI54" s="310"/>
      <c r="AJ54" s="310"/>
      <c r="AK54" s="310"/>
      <c r="AL54" s="31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3"/>
    </row>
    <row r="55" spans="1:51" ht="5.7" customHeight="1" x14ac:dyDescent="0.45">
      <c r="A55" s="330"/>
      <c r="B55" s="331"/>
      <c r="C55" s="331"/>
      <c r="D55" s="350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2"/>
      <c r="Q55" s="353"/>
      <c r="R55" s="354"/>
      <c r="S55" s="354"/>
      <c r="T55" s="354"/>
      <c r="U55" s="355"/>
      <c r="V55" s="279"/>
      <c r="W55" s="280"/>
      <c r="X55" s="281"/>
      <c r="Y55" s="362"/>
      <c r="Z55" s="363"/>
      <c r="AA55" s="363"/>
      <c r="AB55" s="363"/>
      <c r="AC55" s="363"/>
      <c r="AD55" s="371"/>
      <c r="AE55" s="370"/>
      <c r="AF55" s="363"/>
      <c r="AG55" s="363"/>
      <c r="AH55" s="363"/>
      <c r="AI55" s="363"/>
      <c r="AJ55" s="363"/>
      <c r="AK55" s="363"/>
      <c r="AL55" s="371"/>
      <c r="AM55" s="372"/>
      <c r="AN55" s="372"/>
      <c r="AO55" s="372"/>
      <c r="AP55" s="372"/>
      <c r="AQ55" s="372"/>
      <c r="AR55" s="372"/>
      <c r="AS55" s="372"/>
      <c r="AT55" s="372"/>
      <c r="AU55" s="372"/>
      <c r="AV55" s="373"/>
    </row>
    <row r="56" spans="1:51" ht="5.7" customHeight="1" x14ac:dyDescent="0.45">
      <c r="A56" s="374" t="s">
        <v>46</v>
      </c>
      <c r="B56" s="336"/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7"/>
      <c r="Q56" s="376"/>
      <c r="R56" s="377"/>
      <c r="S56" s="377"/>
      <c r="T56" s="377"/>
      <c r="U56" s="378"/>
      <c r="V56" s="276"/>
      <c r="W56" s="277"/>
      <c r="X56" s="278"/>
      <c r="Y56" s="385"/>
      <c r="Z56" s="386"/>
      <c r="AA56" s="386"/>
      <c r="AB56" s="386"/>
      <c r="AC56" s="386"/>
      <c r="AD56" s="386"/>
      <c r="AE56" s="387" t="str">
        <f>IFERROR(IF(SUM(AE41:AL55)=0,"",SUM(AE41:AL55)),"")</f>
        <v/>
      </c>
      <c r="AF56" s="386"/>
      <c r="AG56" s="386"/>
      <c r="AH56" s="386"/>
      <c r="AI56" s="386"/>
      <c r="AJ56" s="386"/>
      <c r="AK56" s="386"/>
      <c r="AL56" s="388"/>
      <c r="AM56" s="389"/>
      <c r="AN56" s="389"/>
      <c r="AO56" s="389"/>
      <c r="AP56" s="389"/>
      <c r="AQ56" s="389"/>
      <c r="AR56" s="389"/>
      <c r="AS56" s="389"/>
      <c r="AT56" s="389"/>
      <c r="AU56" s="389"/>
      <c r="AV56" s="390"/>
      <c r="AY56" s="12"/>
    </row>
    <row r="57" spans="1:51" ht="5.7" customHeight="1" x14ac:dyDescent="0.45">
      <c r="A57" s="374"/>
      <c r="B57" s="336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7"/>
      <c r="Q57" s="379"/>
      <c r="R57" s="380"/>
      <c r="S57" s="380"/>
      <c r="T57" s="380"/>
      <c r="U57" s="381"/>
      <c r="V57" s="276"/>
      <c r="W57" s="277"/>
      <c r="X57" s="278"/>
      <c r="Y57" s="309"/>
      <c r="Z57" s="310"/>
      <c r="AA57" s="310"/>
      <c r="AB57" s="310"/>
      <c r="AC57" s="310"/>
      <c r="AD57" s="310"/>
      <c r="AE57" s="311"/>
      <c r="AF57" s="310"/>
      <c r="AG57" s="310"/>
      <c r="AH57" s="310"/>
      <c r="AI57" s="310"/>
      <c r="AJ57" s="310"/>
      <c r="AK57" s="310"/>
      <c r="AL57" s="31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3"/>
      <c r="AY57" s="12"/>
    </row>
    <row r="58" spans="1:51" ht="5.7" customHeight="1" x14ac:dyDescent="0.45">
      <c r="A58" s="375"/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1"/>
      <c r="P58" s="352"/>
      <c r="Q58" s="382"/>
      <c r="R58" s="383"/>
      <c r="S58" s="383"/>
      <c r="T58" s="383"/>
      <c r="U58" s="384"/>
      <c r="V58" s="279"/>
      <c r="W58" s="280"/>
      <c r="X58" s="281"/>
      <c r="Y58" s="362"/>
      <c r="Z58" s="363"/>
      <c r="AA58" s="363"/>
      <c r="AB58" s="363"/>
      <c r="AC58" s="363"/>
      <c r="AD58" s="363"/>
      <c r="AE58" s="370"/>
      <c r="AF58" s="363"/>
      <c r="AG58" s="363"/>
      <c r="AH58" s="363"/>
      <c r="AI58" s="363"/>
      <c r="AJ58" s="363"/>
      <c r="AK58" s="363"/>
      <c r="AL58" s="371"/>
      <c r="AM58" s="372"/>
      <c r="AN58" s="372"/>
      <c r="AO58" s="372"/>
      <c r="AP58" s="372"/>
      <c r="AQ58" s="372"/>
      <c r="AR58" s="372"/>
      <c r="AS58" s="372"/>
      <c r="AT58" s="372"/>
      <c r="AU58" s="372"/>
      <c r="AV58" s="373"/>
    </row>
    <row r="59" spans="1:51" ht="3" customHeight="1" x14ac:dyDescent="0.4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51" ht="3" customHeight="1" x14ac:dyDescent="0.4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51" ht="3" customHeight="1" x14ac:dyDescent="0.4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</row>
    <row r="62" spans="1:51" ht="3" customHeight="1" x14ac:dyDescent="0.45">
      <c r="A62" s="69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51" ht="3" customHeight="1" x14ac:dyDescent="0.45">
      <c r="A63" s="6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51" ht="3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ht="3" customHeight="1" x14ac:dyDescent="0.45"/>
    <row r="66" ht="3" customHeight="1" x14ac:dyDescent="0.45"/>
    <row r="67" ht="3" customHeight="1" x14ac:dyDescent="0.45"/>
    <row r="68" ht="3" customHeight="1" x14ac:dyDescent="0.45"/>
    <row r="69" ht="3" customHeight="1" x14ac:dyDescent="0.45"/>
    <row r="70" ht="3" customHeight="1" x14ac:dyDescent="0.45"/>
    <row r="71" ht="3" customHeight="1" x14ac:dyDescent="0.45"/>
    <row r="72" ht="3" customHeight="1" x14ac:dyDescent="0.45"/>
    <row r="73" ht="3" customHeight="1" x14ac:dyDescent="0.45"/>
    <row r="74" ht="3" customHeight="1" x14ac:dyDescent="0.45"/>
    <row r="75" ht="3" customHeight="1" x14ac:dyDescent="0.45"/>
    <row r="76" ht="3" customHeight="1" x14ac:dyDescent="0.45"/>
  </sheetData>
  <mergeCells count="150">
    <mergeCell ref="AM53:AV55"/>
    <mergeCell ref="A56:P58"/>
    <mergeCell ref="Q56:U58"/>
    <mergeCell ref="V56:X58"/>
    <mergeCell ref="Y56:AD58"/>
    <mergeCell ref="AE56:AL58"/>
    <mergeCell ref="AM56:AV58"/>
    <mergeCell ref="A53:C55"/>
    <mergeCell ref="D53:P55"/>
    <mergeCell ref="Q53:U55"/>
    <mergeCell ref="V53:X55"/>
    <mergeCell ref="Y53:AD55"/>
    <mergeCell ref="AE53:AL55"/>
    <mergeCell ref="Q50:U52"/>
    <mergeCell ref="V50:X52"/>
    <mergeCell ref="Y50:AD52"/>
    <mergeCell ref="AE50:AL52"/>
    <mergeCell ref="AM50:AV52"/>
    <mergeCell ref="V44:X46"/>
    <mergeCell ref="Y44:AD46"/>
    <mergeCell ref="AE44:AL46"/>
    <mergeCell ref="AM44:AV46"/>
    <mergeCell ref="A47:C52"/>
    <mergeCell ref="D47:P49"/>
    <mergeCell ref="Q47:U49"/>
    <mergeCell ref="V47:X49"/>
    <mergeCell ref="Y47:AD49"/>
    <mergeCell ref="AE47:AL49"/>
    <mergeCell ref="AM38:AV40"/>
    <mergeCell ref="A41:C46"/>
    <mergeCell ref="D41:P43"/>
    <mergeCell ref="Q41:U43"/>
    <mergeCell ref="V41:X43"/>
    <mergeCell ref="Y41:AD43"/>
    <mergeCell ref="AE41:AL43"/>
    <mergeCell ref="AM41:AV43"/>
    <mergeCell ref="D44:P46"/>
    <mergeCell ref="Q44:U46"/>
    <mergeCell ref="A38:H40"/>
    <mergeCell ref="I38:P40"/>
    <mergeCell ref="Q38:U40"/>
    <mergeCell ref="V38:X40"/>
    <mergeCell ref="Y38:AD40"/>
    <mergeCell ref="AE38:AL40"/>
    <mergeCell ref="AM47:AV49"/>
    <mergeCell ref="D50:P52"/>
    <mergeCell ref="AM32:AV34"/>
    <mergeCell ref="A35:H37"/>
    <mergeCell ref="I35:P37"/>
    <mergeCell ref="Q35:U37"/>
    <mergeCell ref="V35:X37"/>
    <mergeCell ref="Y35:AD37"/>
    <mergeCell ref="AE35:AL37"/>
    <mergeCell ref="AM35:AV37"/>
    <mergeCell ref="A32:H34"/>
    <mergeCell ref="I32:P34"/>
    <mergeCell ref="Q32:U34"/>
    <mergeCell ref="V32:X34"/>
    <mergeCell ref="Y32:AD34"/>
    <mergeCell ref="AE32:AL34"/>
    <mergeCell ref="A22:H25"/>
    <mergeCell ref="I22:P25"/>
    <mergeCell ref="Q22:U25"/>
    <mergeCell ref="V22:X25"/>
    <mergeCell ref="Y22:AD25"/>
    <mergeCell ref="AE22:AL25"/>
    <mergeCell ref="AM22:AV25"/>
    <mergeCell ref="AM26:AV28"/>
    <mergeCell ref="A29:H31"/>
    <mergeCell ref="I29:P31"/>
    <mergeCell ref="Q29:U31"/>
    <mergeCell ref="V29:X31"/>
    <mergeCell ref="Y29:AD31"/>
    <mergeCell ref="AE29:AL31"/>
    <mergeCell ref="AM29:AV31"/>
    <mergeCell ref="A26:H28"/>
    <mergeCell ref="I26:P28"/>
    <mergeCell ref="Q26:U28"/>
    <mergeCell ref="V26:X28"/>
    <mergeCell ref="Y26:AD28"/>
    <mergeCell ref="AE26:AL28"/>
    <mergeCell ref="AE17:AV17"/>
    <mergeCell ref="D19:J20"/>
    <mergeCell ref="K19:U20"/>
    <mergeCell ref="Y18:AD19"/>
    <mergeCell ref="AE18:AJ18"/>
    <mergeCell ref="AK18:AP18"/>
    <mergeCell ref="AQ18:AV18"/>
    <mergeCell ref="AE19:AJ19"/>
    <mergeCell ref="AK19:AP19"/>
    <mergeCell ref="AQ19:AV19"/>
    <mergeCell ref="A14:F14"/>
    <mergeCell ref="N14:O14"/>
    <mergeCell ref="Y13:AD13"/>
    <mergeCell ref="AE13:AV13"/>
    <mergeCell ref="A15:F18"/>
    <mergeCell ref="G15:V15"/>
    <mergeCell ref="Y14:AD14"/>
    <mergeCell ref="AE14:AF14"/>
    <mergeCell ref="AH14:AJ14"/>
    <mergeCell ref="AL14:AN14"/>
    <mergeCell ref="AP15:AR15"/>
    <mergeCell ref="G17:V17"/>
    <mergeCell ref="Y16:AD16"/>
    <mergeCell ref="AE16:AL16"/>
    <mergeCell ref="AM16:AN16"/>
    <mergeCell ref="AO16:AV16"/>
    <mergeCell ref="G16:V16"/>
    <mergeCell ref="Y15:AD15"/>
    <mergeCell ref="AE15:AG15"/>
    <mergeCell ref="AH15:AI15"/>
    <mergeCell ref="AJ15:AK15"/>
    <mergeCell ref="AM15:AN15"/>
    <mergeCell ref="G18:V18"/>
    <mergeCell ref="Y17:AD17"/>
    <mergeCell ref="A11:F11"/>
    <mergeCell ref="G11:M11"/>
    <mergeCell ref="N11:O11"/>
    <mergeCell ref="P11:V11"/>
    <mergeCell ref="Y10:AD12"/>
    <mergeCell ref="AE10:AR12"/>
    <mergeCell ref="A12:F12"/>
    <mergeCell ref="G12:V12"/>
    <mergeCell ref="A13:F13"/>
    <mergeCell ref="G13:V13"/>
    <mergeCell ref="A8:F8"/>
    <mergeCell ref="G8:V8"/>
    <mergeCell ref="Y7:AD7"/>
    <mergeCell ref="AF7:AI7"/>
    <mergeCell ref="A9:F9"/>
    <mergeCell ref="G9:V9"/>
    <mergeCell ref="Y8:AD9"/>
    <mergeCell ref="AE8:AU9"/>
    <mergeCell ref="A10:F10"/>
    <mergeCell ref="G10:V10"/>
    <mergeCell ref="A7:F7"/>
    <mergeCell ref="G7:V7"/>
    <mergeCell ref="AS3:AS4"/>
    <mergeCell ref="AT3:AU4"/>
    <mergeCell ref="AV3:AV4"/>
    <mergeCell ref="AM5:AQ5"/>
    <mergeCell ref="AR5:AV5"/>
    <mergeCell ref="AM6:AQ6"/>
    <mergeCell ref="AR6:AV6"/>
    <mergeCell ref="N1:AG3"/>
    <mergeCell ref="A3:M5"/>
    <mergeCell ref="AH3:AL4"/>
    <mergeCell ref="AM3:AO4"/>
    <mergeCell ref="AP3:AP4"/>
    <mergeCell ref="AQ3:AR4"/>
  </mergeCells>
  <phoneticPr fontId="2"/>
  <conditionalFormatting sqref="AM3 AQ3 AT3 AE35 AR5:AR6 AM15 AP15 AE16:AE17 G11:M11 P11 G12:V12 N14:O14 G17:V18 AE8:AU9 AF7:AI7 AE10:AR12 AE13:AV13 AE14:AF14 AH14 AE15:AG15 AJ15:AK15 AL14">
    <cfRule type="containsBlanks" dxfId="15" priority="15">
      <formula>LEN(TRIM(G3))=0</formula>
    </cfRule>
  </conditionalFormatting>
  <conditionalFormatting sqref="AE26:AL28 AE32:AL34 AE41:AL46 AE56:AL58">
    <cfRule type="containsBlanks" dxfId="14" priority="14">
      <formula>LEN(TRIM(AE26))=0</formula>
    </cfRule>
  </conditionalFormatting>
  <conditionalFormatting sqref="AE47:AL52">
    <cfRule type="containsBlanks" dxfId="13" priority="13">
      <formula>LEN(TRIM(AE47))=0</formula>
    </cfRule>
  </conditionalFormatting>
  <conditionalFormatting sqref="AE53:AL55">
    <cfRule type="containsBlanks" dxfId="12" priority="12">
      <formula>LEN(TRIM(AE53))=0</formula>
    </cfRule>
  </conditionalFormatting>
  <conditionalFormatting sqref="AO16">
    <cfRule type="containsBlanks" dxfId="11" priority="11">
      <formula>LEN(TRIM(AO16))=0</formula>
    </cfRule>
  </conditionalFormatting>
  <conditionalFormatting sqref="G7">
    <cfRule type="containsBlanks" dxfId="10" priority="9">
      <formula>LEN(TRIM(G7))=0</formula>
    </cfRule>
  </conditionalFormatting>
  <conditionalFormatting sqref="G7">
    <cfRule type="containsBlanks" dxfId="9" priority="8">
      <formula>LEN(TRIM(G7))=0</formula>
    </cfRule>
  </conditionalFormatting>
  <conditionalFormatting sqref="AE38:AL40">
    <cfRule type="expression" dxfId="8" priority="1">
      <formula>$A$38=""</formula>
    </cfRule>
    <cfRule type="cellIs" dxfId="7" priority="2" operator="equal">
      <formula>0</formula>
    </cfRule>
  </conditionalFormatting>
  <conditionalFormatting sqref="AE19 AK19 AQ19">
    <cfRule type="containsBlanks" dxfId="6" priority="5">
      <formula>LEN(TRIM(AE19))=0</formula>
    </cfRule>
  </conditionalFormatting>
  <conditionalFormatting sqref="G8:V10">
    <cfRule type="containsBlanks" dxfId="5" priority="4">
      <formula>LEN(TRIM(G8))=0</formula>
    </cfRule>
  </conditionalFormatting>
  <dataValidations count="5">
    <dataValidation type="list" allowBlank="1" showInputMessage="1" showErrorMessage="1" sqref="AE15:AG15" xr:uid="{921470A3-F973-447F-9E24-334618285E6F}">
      <formula1>"大臣,知事"</formula1>
    </dataValidation>
    <dataValidation type="list" allowBlank="1" showInputMessage="1" showErrorMessage="1" sqref="AR6:AV6" xr:uid="{C42348F9-C4FA-476F-A2B3-A987CFA6F15D}">
      <formula1>"正会員,準会員"</formula1>
    </dataValidation>
    <dataValidation type="list" allowBlank="1" showInputMessage="1" showErrorMessage="1" sqref="AE19:AV19" xr:uid="{99F3AA29-06CD-4EEE-8F6D-9B55ADE950F7}">
      <formula1>"加入,未加入,適用除外"</formula1>
    </dataValidation>
    <dataValidation type="list" allowBlank="1" showInputMessage="1" showErrorMessage="1" sqref="AJ15:AK15" xr:uid="{37315425-0CE3-428C-BB91-DC3095005B80}">
      <formula1>"般,特"</formula1>
    </dataValidation>
    <dataValidation type="list" allowBlank="1" showInputMessage="1" showErrorMessage="1" sqref="G7:V7" xr:uid="{074D7682-8B59-42E6-8AE0-CDEF498D3354}">
      <formula1>"労務外注,資材"</formula1>
    </dataValidation>
  </dataValidations>
  <printOptions horizontalCentered="1"/>
  <pageMargins left="0.51181102362204722" right="0.51181102362204722" top="0.55118110236220474" bottom="0" header="0.31496062992125984" footer="0.23622047244094491"/>
  <pageSetup paperSize="9" fitToHeight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60FB8-B647-45D1-819B-AEC93DEB998D}">
  <sheetPr>
    <pageSetUpPr fitToPage="1"/>
  </sheetPr>
  <dimension ref="A1:J152"/>
  <sheetViews>
    <sheetView showGridLines="0" zoomScaleNormal="100" zoomScaleSheetLayoutView="100" workbookViewId="0">
      <pane ySplit="8" topLeftCell="A9" activePane="bottomLeft" state="frozen"/>
      <selection pane="bottomLeft" activeCell="A6" sqref="A6:B6"/>
    </sheetView>
  </sheetViews>
  <sheetFormatPr defaultColWidth="6.19921875" defaultRowHeight="13.2" x14ac:dyDescent="0.2"/>
  <cols>
    <col min="1" max="1" width="4.69921875" style="17" customWidth="1"/>
    <col min="2" max="2" width="38.3984375" style="18" customWidth="1"/>
    <col min="3" max="3" width="49" style="18" customWidth="1"/>
    <col min="4" max="4" width="4.3984375" style="17" customWidth="1"/>
    <col min="5" max="5" width="8" style="17" customWidth="1"/>
    <col min="6" max="6" width="12.5" style="18" customWidth="1"/>
    <col min="7" max="7" width="13.59765625" style="18" customWidth="1"/>
    <col min="8" max="8" width="14.8984375" style="18" customWidth="1"/>
    <col min="9" max="9" width="48.09765625" style="18" customWidth="1"/>
    <col min="10" max="10" width="3.09765625" style="18" bestFit="1" customWidth="1"/>
    <col min="11" max="16384" width="6.19921875" style="18"/>
  </cols>
  <sheetData>
    <row r="1" spans="1:10" ht="18.75" customHeight="1" x14ac:dyDescent="0.2"/>
    <row r="2" spans="1:10" ht="18.75" customHeight="1" x14ac:dyDescent="0.2"/>
    <row r="3" spans="1:10" ht="18.75" customHeight="1" x14ac:dyDescent="0.2"/>
    <row r="4" spans="1:10" ht="18.75" customHeight="1" x14ac:dyDescent="0.2"/>
    <row r="5" spans="1:10" ht="37.799999999999997" customHeight="1" x14ac:dyDescent="0.2"/>
    <row r="6" spans="1:10" ht="22.5" customHeight="1" x14ac:dyDescent="0.2">
      <c r="A6" s="395" t="s">
        <v>69</v>
      </c>
      <c r="B6" s="395"/>
      <c r="C6" s="8"/>
      <c r="D6" s="8"/>
      <c r="E6" s="8"/>
      <c r="F6" s="8"/>
      <c r="G6" s="8"/>
      <c r="H6" s="8"/>
      <c r="I6" s="44"/>
      <c r="J6" s="64"/>
    </row>
    <row r="7" spans="1:10" ht="14.1" customHeight="1" x14ac:dyDescent="0.2">
      <c r="A7" s="396"/>
      <c r="B7" s="393" t="s">
        <v>60</v>
      </c>
      <c r="C7" s="393" t="s">
        <v>14</v>
      </c>
      <c r="D7" s="393" t="s">
        <v>64</v>
      </c>
      <c r="E7" s="393" t="s">
        <v>9</v>
      </c>
      <c r="F7" s="391" t="s">
        <v>59</v>
      </c>
      <c r="G7" s="393" t="s">
        <v>15</v>
      </c>
      <c r="H7" s="393" t="s">
        <v>58</v>
      </c>
      <c r="I7" s="393" t="s">
        <v>51</v>
      </c>
      <c r="J7" s="64"/>
    </row>
    <row r="8" spans="1:10" ht="14.1" customHeight="1" x14ac:dyDescent="0.2">
      <c r="A8" s="397"/>
      <c r="B8" s="394"/>
      <c r="C8" s="394"/>
      <c r="D8" s="394"/>
      <c r="E8" s="394"/>
      <c r="F8" s="392"/>
      <c r="G8" s="394"/>
      <c r="H8" s="394"/>
      <c r="I8" s="394"/>
      <c r="J8" s="64"/>
    </row>
    <row r="9" spans="1:10" s="19" customFormat="1" ht="27.75" customHeight="1" x14ac:dyDescent="0.2">
      <c r="A9" s="16">
        <f t="shared" ref="A9:A40" si="0">ROW()-8</f>
        <v>1</v>
      </c>
      <c r="B9" s="71"/>
      <c r="C9" s="71"/>
      <c r="D9" s="72"/>
      <c r="E9" s="72"/>
      <c r="F9" s="119"/>
      <c r="G9" s="73"/>
      <c r="H9" s="99" t="str">
        <f>IF(ROUND(F9*G9,0)=0,"",ROUND(F9*G9,0))</f>
        <v/>
      </c>
      <c r="I9" s="73"/>
      <c r="J9" s="65" t="str">
        <f>IF(D9=8,"※","")</f>
        <v/>
      </c>
    </row>
    <row r="10" spans="1:10" s="19" customFormat="1" ht="27.75" customHeight="1" x14ac:dyDescent="0.2">
      <c r="A10" s="15">
        <f t="shared" si="0"/>
        <v>2</v>
      </c>
      <c r="B10" s="74"/>
      <c r="C10" s="74"/>
      <c r="D10" s="75"/>
      <c r="E10" s="75"/>
      <c r="F10" s="120"/>
      <c r="G10" s="76"/>
      <c r="H10" s="100" t="str">
        <f t="shared" ref="H10:H73" si="1">IF(ROUND(F10*G10,0)=0,"",ROUND(F10*G10,0))</f>
        <v/>
      </c>
      <c r="I10" s="76"/>
      <c r="J10" s="65" t="str">
        <f t="shared" ref="J10:J73" si="2">IF(D10=8,"※","")</f>
        <v/>
      </c>
    </row>
    <row r="11" spans="1:10" s="19" customFormat="1" ht="27.75" customHeight="1" x14ac:dyDescent="0.2">
      <c r="A11" s="15">
        <f t="shared" si="0"/>
        <v>3</v>
      </c>
      <c r="B11" s="74"/>
      <c r="C11" s="74"/>
      <c r="D11" s="75"/>
      <c r="E11" s="75"/>
      <c r="F11" s="120"/>
      <c r="G11" s="76"/>
      <c r="H11" s="100" t="str">
        <f t="shared" si="1"/>
        <v/>
      </c>
      <c r="I11" s="76"/>
      <c r="J11" s="65" t="str">
        <f t="shared" si="2"/>
        <v/>
      </c>
    </row>
    <row r="12" spans="1:10" s="19" customFormat="1" ht="27.75" customHeight="1" x14ac:dyDescent="0.2">
      <c r="A12" s="15">
        <f t="shared" si="0"/>
        <v>4</v>
      </c>
      <c r="B12" s="74"/>
      <c r="C12" s="74"/>
      <c r="D12" s="75"/>
      <c r="E12" s="75"/>
      <c r="F12" s="120"/>
      <c r="G12" s="76"/>
      <c r="H12" s="100" t="str">
        <f t="shared" si="1"/>
        <v/>
      </c>
      <c r="I12" s="76"/>
      <c r="J12" s="65" t="str">
        <f t="shared" si="2"/>
        <v/>
      </c>
    </row>
    <row r="13" spans="1:10" s="19" customFormat="1" ht="27.75" customHeight="1" x14ac:dyDescent="0.2">
      <c r="A13" s="15">
        <f t="shared" si="0"/>
        <v>5</v>
      </c>
      <c r="B13" s="74"/>
      <c r="C13" s="74"/>
      <c r="D13" s="75"/>
      <c r="E13" s="75"/>
      <c r="F13" s="120"/>
      <c r="G13" s="76"/>
      <c r="H13" s="100" t="str">
        <f t="shared" si="1"/>
        <v/>
      </c>
      <c r="I13" s="76"/>
      <c r="J13" s="65" t="str">
        <f t="shared" si="2"/>
        <v/>
      </c>
    </row>
    <row r="14" spans="1:10" s="19" customFormat="1" ht="27.75" customHeight="1" x14ac:dyDescent="0.2">
      <c r="A14" s="15">
        <f t="shared" si="0"/>
        <v>6</v>
      </c>
      <c r="B14" s="74"/>
      <c r="C14" s="74"/>
      <c r="D14" s="75"/>
      <c r="E14" s="75"/>
      <c r="F14" s="120"/>
      <c r="G14" s="76"/>
      <c r="H14" s="100" t="str">
        <f t="shared" si="1"/>
        <v/>
      </c>
      <c r="I14" s="76"/>
      <c r="J14" s="65" t="str">
        <f t="shared" si="2"/>
        <v/>
      </c>
    </row>
    <row r="15" spans="1:10" s="19" customFormat="1" ht="27.75" customHeight="1" x14ac:dyDescent="0.2">
      <c r="A15" s="15">
        <f t="shared" si="0"/>
        <v>7</v>
      </c>
      <c r="B15" s="74"/>
      <c r="C15" s="74"/>
      <c r="D15" s="75"/>
      <c r="E15" s="75"/>
      <c r="F15" s="121"/>
      <c r="G15" s="76"/>
      <c r="H15" s="100" t="str">
        <f t="shared" si="1"/>
        <v/>
      </c>
      <c r="I15" s="76"/>
      <c r="J15" s="65" t="str">
        <f t="shared" si="2"/>
        <v/>
      </c>
    </row>
    <row r="16" spans="1:10" s="19" customFormat="1" ht="27.75" customHeight="1" x14ac:dyDescent="0.2">
      <c r="A16" s="15">
        <f t="shared" si="0"/>
        <v>8</v>
      </c>
      <c r="B16" s="74"/>
      <c r="C16" s="74"/>
      <c r="D16" s="75"/>
      <c r="E16" s="75"/>
      <c r="F16" s="121"/>
      <c r="G16" s="76"/>
      <c r="H16" s="100" t="str">
        <f t="shared" si="1"/>
        <v/>
      </c>
      <c r="I16" s="76"/>
      <c r="J16" s="65" t="str">
        <f t="shared" si="2"/>
        <v/>
      </c>
    </row>
    <row r="17" spans="1:10" s="19" customFormat="1" ht="27.75" customHeight="1" x14ac:dyDescent="0.2">
      <c r="A17" s="15">
        <f t="shared" si="0"/>
        <v>9</v>
      </c>
      <c r="B17" s="74"/>
      <c r="C17" s="74"/>
      <c r="D17" s="75"/>
      <c r="E17" s="75"/>
      <c r="F17" s="121"/>
      <c r="G17" s="76"/>
      <c r="H17" s="100" t="str">
        <f t="shared" si="1"/>
        <v/>
      </c>
      <c r="I17" s="76"/>
      <c r="J17" s="65" t="str">
        <f t="shared" si="2"/>
        <v/>
      </c>
    </row>
    <row r="18" spans="1:10" s="19" customFormat="1" ht="27.75" customHeight="1" x14ac:dyDescent="0.2">
      <c r="A18" s="15">
        <f t="shared" si="0"/>
        <v>10</v>
      </c>
      <c r="B18" s="74"/>
      <c r="C18" s="74"/>
      <c r="D18" s="75"/>
      <c r="E18" s="75"/>
      <c r="F18" s="121"/>
      <c r="G18" s="76"/>
      <c r="H18" s="100" t="str">
        <f t="shared" si="1"/>
        <v/>
      </c>
      <c r="I18" s="76"/>
      <c r="J18" s="65" t="str">
        <f t="shared" si="2"/>
        <v/>
      </c>
    </row>
    <row r="19" spans="1:10" s="19" customFormat="1" ht="27.75" customHeight="1" x14ac:dyDescent="0.2">
      <c r="A19" s="15">
        <f t="shared" si="0"/>
        <v>11</v>
      </c>
      <c r="B19" s="74"/>
      <c r="C19" s="74"/>
      <c r="D19" s="75"/>
      <c r="E19" s="75"/>
      <c r="F19" s="121"/>
      <c r="G19" s="76"/>
      <c r="H19" s="100" t="str">
        <f t="shared" si="1"/>
        <v/>
      </c>
      <c r="I19" s="76"/>
      <c r="J19" s="65" t="str">
        <f t="shared" si="2"/>
        <v/>
      </c>
    </row>
    <row r="20" spans="1:10" s="19" customFormat="1" ht="27.75" customHeight="1" x14ac:dyDescent="0.2">
      <c r="A20" s="15">
        <f t="shared" si="0"/>
        <v>12</v>
      </c>
      <c r="B20" s="74"/>
      <c r="C20" s="74"/>
      <c r="D20" s="75"/>
      <c r="E20" s="75"/>
      <c r="F20" s="121"/>
      <c r="G20" s="76"/>
      <c r="H20" s="100" t="str">
        <f t="shared" si="1"/>
        <v/>
      </c>
      <c r="I20" s="76"/>
      <c r="J20" s="65" t="str">
        <f t="shared" si="2"/>
        <v/>
      </c>
    </row>
    <row r="21" spans="1:10" s="19" customFormat="1" ht="27.75" customHeight="1" x14ac:dyDescent="0.2">
      <c r="A21" s="15">
        <f t="shared" si="0"/>
        <v>13</v>
      </c>
      <c r="B21" s="74"/>
      <c r="C21" s="74"/>
      <c r="D21" s="75"/>
      <c r="E21" s="75"/>
      <c r="F21" s="121"/>
      <c r="G21" s="76"/>
      <c r="H21" s="100" t="str">
        <f t="shared" si="1"/>
        <v/>
      </c>
      <c r="I21" s="76"/>
      <c r="J21" s="65" t="str">
        <f t="shared" si="2"/>
        <v/>
      </c>
    </row>
    <row r="22" spans="1:10" s="19" customFormat="1" ht="27.75" customHeight="1" x14ac:dyDescent="0.2">
      <c r="A22" s="15">
        <f t="shared" si="0"/>
        <v>14</v>
      </c>
      <c r="B22" s="74"/>
      <c r="C22" s="74"/>
      <c r="D22" s="75"/>
      <c r="E22" s="75"/>
      <c r="F22" s="121"/>
      <c r="G22" s="76"/>
      <c r="H22" s="100" t="str">
        <f t="shared" si="1"/>
        <v/>
      </c>
      <c r="I22" s="76"/>
      <c r="J22" s="65" t="str">
        <f t="shared" si="2"/>
        <v/>
      </c>
    </row>
    <row r="23" spans="1:10" s="19" customFormat="1" ht="27.75" customHeight="1" x14ac:dyDescent="0.2">
      <c r="A23" s="15">
        <f t="shared" si="0"/>
        <v>15</v>
      </c>
      <c r="B23" s="74"/>
      <c r="C23" s="74"/>
      <c r="D23" s="75"/>
      <c r="E23" s="75"/>
      <c r="F23" s="121"/>
      <c r="G23" s="76"/>
      <c r="H23" s="100" t="str">
        <f t="shared" si="1"/>
        <v/>
      </c>
      <c r="I23" s="76"/>
      <c r="J23" s="65" t="str">
        <f t="shared" si="2"/>
        <v/>
      </c>
    </row>
    <row r="24" spans="1:10" s="19" customFormat="1" ht="27.75" customHeight="1" x14ac:dyDescent="0.2">
      <c r="A24" s="15">
        <f t="shared" si="0"/>
        <v>16</v>
      </c>
      <c r="B24" s="74"/>
      <c r="C24" s="74"/>
      <c r="D24" s="75"/>
      <c r="E24" s="75"/>
      <c r="F24" s="121"/>
      <c r="G24" s="76"/>
      <c r="H24" s="100" t="str">
        <f t="shared" si="1"/>
        <v/>
      </c>
      <c r="I24" s="76"/>
      <c r="J24" s="65" t="str">
        <f t="shared" si="2"/>
        <v/>
      </c>
    </row>
    <row r="25" spans="1:10" s="19" customFormat="1" ht="27.75" customHeight="1" x14ac:dyDescent="0.2">
      <c r="A25" s="15">
        <f t="shared" si="0"/>
        <v>17</v>
      </c>
      <c r="B25" s="74"/>
      <c r="C25" s="74"/>
      <c r="D25" s="75"/>
      <c r="E25" s="75"/>
      <c r="F25" s="121"/>
      <c r="G25" s="76"/>
      <c r="H25" s="100" t="str">
        <f t="shared" si="1"/>
        <v/>
      </c>
      <c r="I25" s="76"/>
      <c r="J25" s="65" t="str">
        <f t="shared" si="2"/>
        <v/>
      </c>
    </row>
    <row r="26" spans="1:10" s="19" customFormat="1" ht="27.75" customHeight="1" x14ac:dyDescent="0.2">
      <c r="A26" s="15">
        <f t="shared" si="0"/>
        <v>18</v>
      </c>
      <c r="B26" s="74"/>
      <c r="C26" s="74"/>
      <c r="D26" s="75"/>
      <c r="E26" s="75"/>
      <c r="F26" s="121"/>
      <c r="G26" s="76"/>
      <c r="H26" s="100" t="str">
        <f t="shared" si="1"/>
        <v/>
      </c>
      <c r="I26" s="76"/>
      <c r="J26" s="65" t="str">
        <f t="shared" si="2"/>
        <v/>
      </c>
    </row>
    <row r="27" spans="1:10" s="19" customFormat="1" ht="27.75" customHeight="1" x14ac:dyDescent="0.2">
      <c r="A27" s="15">
        <f t="shared" si="0"/>
        <v>19</v>
      </c>
      <c r="B27" s="74"/>
      <c r="C27" s="74"/>
      <c r="D27" s="75"/>
      <c r="E27" s="75"/>
      <c r="F27" s="121"/>
      <c r="G27" s="76"/>
      <c r="H27" s="100" t="str">
        <f t="shared" si="1"/>
        <v/>
      </c>
      <c r="I27" s="76"/>
      <c r="J27" s="65" t="str">
        <f t="shared" si="2"/>
        <v/>
      </c>
    </row>
    <row r="28" spans="1:10" s="19" customFormat="1" ht="27.75" customHeight="1" x14ac:dyDescent="0.2">
      <c r="A28" s="15">
        <f t="shared" si="0"/>
        <v>20</v>
      </c>
      <c r="B28" s="74"/>
      <c r="C28" s="74"/>
      <c r="D28" s="75"/>
      <c r="E28" s="75"/>
      <c r="F28" s="121"/>
      <c r="G28" s="76"/>
      <c r="H28" s="100" t="str">
        <f t="shared" si="1"/>
        <v/>
      </c>
      <c r="I28" s="76"/>
      <c r="J28" s="65" t="str">
        <f t="shared" si="2"/>
        <v/>
      </c>
    </row>
    <row r="29" spans="1:10" s="19" customFormat="1" ht="27.75" customHeight="1" x14ac:dyDescent="0.2">
      <c r="A29" s="15">
        <f t="shared" si="0"/>
        <v>21</v>
      </c>
      <c r="B29" s="74"/>
      <c r="C29" s="74"/>
      <c r="D29" s="75"/>
      <c r="E29" s="75"/>
      <c r="F29" s="121"/>
      <c r="G29" s="76"/>
      <c r="H29" s="100" t="str">
        <f t="shared" si="1"/>
        <v/>
      </c>
      <c r="I29" s="76"/>
      <c r="J29" s="65" t="str">
        <f t="shared" si="2"/>
        <v/>
      </c>
    </row>
    <row r="30" spans="1:10" s="19" customFormat="1" ht="27.75" customHeight="1" x14ac:dyDescent="0.2">
      <c r="A30" s="15">
        <f t="shared" si="0"/>
        <v>22</v>
      </c>
      <c r="B30" s="74"/>
      <c r="C30" s="74"/>
      <c r="D30" s="75"/>
      <c r="E30" s="75"/>
      <c r="F30" s="121"/>
      <c r="G30" s="76"/>
      <c r="H30" s="100" t="str">
        <f t="shared" si="1"/>
        <v/>
      </c>
      <c r="I30" s="76"/>
      <c r="J30" s="65" t="str">
        <f t="shared" si="2"/>
        <v/>
      </c>
    </row>
    <row r="31" spans="1:10" s="19" customFormat="1" ht="27.75" customHeight="1" x14ac:dyDescent="0.2">
      <c r="A31" s="15">
        <f t="shared" si="0"/>
        <v>23</v>
      </c>
      <c r="B31" s="74"/>
      <c r="C31" s="74"/>
      <c r="D31" s="75"/>
      <c r="E31" s="75"/>
      <c r="F31" s="121"/>
      <c r="G31" s="76"/>
      <c r="H31" s="100" t="str">
        <f t="shared" si="1"/>
        <v/>
      </c>
      <c r="I31" s="76"/>
      <c r="J31" s="65" t="str">
        <f t="shared" si="2"/>
        <v/>
      </c>
    </row>
    <row r="32" spans="1:10" s="19" customFormat="1" ht="27.75" customHeight="1" x14ac:dyDescent="0.2">
      <c r="A32" s="15">
        <f t="shared" si="0"/>
        <v>24</v>
      </c>
      <c r="B32" s="74"/>
      <c r="C32" s="74"/>
      <c r="D32" s="75"/>
      <c r="E32" s="75"/>
      <c r="F32" s="121"/>
      <c r="G32" s="76"/>
      <c r="H32" s="100" t="str">
        <f t="shared" si="1"/>
        <v/>
      </c>
      <c r="I32" s="76"/>
      <c r="J32" s="65" t="str">
        <f t="shared" si="2"/>
        <v/>
      </c>
    </row>
    <row r="33" spans="1:10" s="19" customFormat="1" ht="27.75" customHeight="1" x14ac:dyDescent="0.2">
      <c r="A33" s="15">
        <f t="shared" si="0"/>
        <v>25</v>
      </c>
      <c r="B33" s="74"/>
      <c r="C33" s="74"/>
      <c r="D33" s="75"/>
      <c r="E33" s="75"/>
      <c r="F33" s="121"/>
      <c r="G33" s="76"/>
      <c r="H33" s="100" t="str">
        <f t="shared" si="1"/>
        <v/>
      </c>
      <c r="I33" s="76"/>
      <c r="J33" s="65" t="str">
        <f t="shared" si="2"/>
        <v/>
      </c>
    </row>
    <row r="34" spans="1:10" s="19" customFormat="1" ht="27.75" customHeight="1" x14ac:dyDescent="0.2">
      <c r="A34" s="15">
        <f t="shared" si="0"/>
        <v>26</v>
      </c>
      <c r="B34" s="74"/>
      <c r="C34" s="74"/>
      <c r="D34" s="75"/>
      <c r="E34" s="75"/>
      <c r="F34" s="121"/>
      <c r="G34" s="76"/>
      <c r="H34" s="100" t="str">
        <f t="shared" si="1"/>
        <v/>
      </c>
      <c r="I34" s="76"/>
      <c r="J34" s="65" t="str">
        <f t="shared" si="2"/>
        <v/>
      </c>
    </row>
    <row r="35" spans="1:10" s="19" customFormat="1" ht="27.75" customHeight="1" x14ac:dyDescent="0.2">
      <c r="A35" s="15">
        <f t="shared" si="0"/>
        <v>27</v>
      </c>
      <c r="B35" s="74"/>
      <c r="C35" s="74"/>
      <c r="D35" s="75"/>
      <c r="E35" s="75"/>
      <c r="F35" s="121"/>
      <c r="G35" s="76"/>
      <c r="H35" s="100" t="str">
        <f t="shared" si="1"/>
        <v/>
      </c>
      <c r="I35" s="76"/>
      <c r="J35" s="65" t="str">
        <f t="shared" si="2"/>
        <v/>
      </c>
    </row>
    <row r="36" spans="1:10" s="19" customFormat="1" ht="27.75" customHeight="1" x14ac:dyDescent="0.2">
      <c r="A36" s="15">
        <f t="shared" si="0"/>
        <v>28</v>
      </c>
      <c r="B36" s="74"/>
      <c r="C36" s="74"/>
      <c r="D36" s="75"/>
      <c r="E36" s="75"/>
      <c r="F36" s="121"/>
      <c r="G36" s="76"/>
      <c r="H36" s="100" t="str">
        <f t="shared" si="1"/>
        <v/>
      </c>
      <c r="I36" s="76"/>
      <c r="J36" s="65" t="str">
        <f t="shared" si="2"/>
        <v/>
      </c>
    </row>
    <row r="37" spans="1:10" s="19" customFormat="1" ht="27.75" customHeight="1" x14ac:dyDescent="0.2">
      <c r="A37" s="15">
        <f t="shared" si="0"/>
        <v>29</v>
      </c>
      <c r="B37" s="74"/>
      <c r="C37" s="74"/>
      <c r="D37" s="75"/>
      <c r="E37" s="75"/>
      <c r="F37" s="121"/>
      <c r="G37" s="76"/>
      <c r="H37" s="100" t="str">
        <f t="shared" si="1"/>
        <v/>
      </c>
      <c r="I37" s="76"/>
      <c r="J37" s="65" t="str">
        <f t="shared" si="2"/>
        <v/>
      </c>
    </row>
    <row r="38" spans="1:10" s="19" customFormat="1" ht="27.75" customHeight="1" x14ac:dyDescent="0.2">
      <c r="A38" s="15">
        <f t="shared" si="0"/>
        <v>30</v>
      </c>
      <c r="B38" s="74"/>
      <c r="C38" s="74"/>
      <c r="D38" s="75"/>
      <c r="E38" s="75"/>
      <c r="F38" s="121"/>
      <c r="G38" s="76"/>
      <c r="H38" s="100" t="str">
        <f t="shared" si="1"/>
        <v/>
      </c>
      <c r="I38" s="76"/>
      <c r="J38" s="65" t="str">
        <f t="shared" si="2"/>
        <v/>
      </c>
    </row>
    <row r="39" spans="1:10" s="19" customFormat="1" ht="27.75" customHeight="1" x14ac:dyDescent="0.2">
      <c r="A39" s="15">
        <f t="shared" si="0"/>
        <v>31</v>
      </c>
      <c r="B39" s="74"/>
      <c r="C39" s="74"/>
      <c r="D39" s="75"/>
      <c r="E39" s="75"/>
      <c r="F39" s="121"/>
      <c r="G39" s="76"/>
      <c r="H39" s="100" t="str">
        <f t="shared" si="1"/>
        <v/>
      </c>
      <c r="I39" s="76"/>
      <c r="J39" s="65" t="str">
        <f t="shared" si="2"/>
        <v/>
      </c>
    </row>
    <row r="40" spans="1:10" s="19" customFormat="1" ht="27.75" customHeight="1" x14ac:dyDescent="0.2">
      <c r="A40" s="15">
        <f t="shared" si="0"/>
        <v>32</v>
      </c>
      <c r="B40" s="74"/>
      <c r="C40" s="74"/>
      <c r="D40" s="75"/>
      <c r="E40" s="75"/>
      <c r="F40" s="121"/>
      <c r="G40" s="76"/>
      <c r="H40" s="100" t="str">
        <f t="shared" si="1"/>
        <v/>
      </c>
      <c r="I40" s="76"/>
      <c r="J40" s="65" t="str">
        <f t="shared" si="2"/>
        <v/>
      </c>
    </row>
    <row r="41" spans="1:10" s="19" customFormat="1" ht="27.75" customHeight="1" x14ac:dyDescent="0.2">
      <c r="A41" s="15">
        <f t="shared" ref="A41:A72" si="3">ROW()-8</f>
        <v>33</v>
      </c>
      <c r="B41" s="74"/>
      <c r="C41" s="74"/>
      <c r="D41" s="75"/>
      <c r="E41" s="75"/>
      <c r="F41" s="121"/>
      <c r="G41" s="76"/>
      <c r="H41" s="100" t="str">
        <f t="shared" si="1"/>
        <v/>
      </c>
      <c r="I41" s="76"/>
      <c r="J41" s="65" t="str">
        <f t="shared" si="2"/>
        <v/>
      </c>
    </row>
    <row r="42" spans="1:10" s="19" customFormat="1" ht="27.75" customHeight="1" x14ac:dyDescent="0.2">
      <c r="A42" s="15">
        <f t="shared" si="3"/>
        <v>34</v>
      </c>
      <c r="B42" s="74"/>
      <c r="C42" s="74"/>
      <c r="D42" s="75"/>
      <c r="E42" s="75"/>
      <c r="F42" s="121"/>
      <c r="G42" s="76"/>
      <c r="H42" s="100" t="str">
        <f t="shared" si="1"/>
        <v/>
      </c>
      <c r="I42" s="76"/>
      <c r="J42" s="65" t="str">
        <f t="shared" si="2"/>
        <v/>
      </c>
    </row>
    <row r="43" spans="1:10" s="19" customFormat="1" ht="27.75" customHeight="1" x14ac:dyDescent="0.2">
      <c r="A43" s="15">
        <f t="shared" si="3"/>
        <v>35</v>
      </c>
      <c r="B43" s="74"/>
      <c r="C43" s="74"/>
      <c r="D43" s="75"/>
      <c r="E43" s="75"/>
      <c r="F43" s="121"/>
      <c r="G43" s="76"/>
      <c r="H43" s="100" t="str">
        <f t="shared" si="1"/>
        <v/>
      </c>
      <c r="I43" s="76"/>
      <c r="J43" s="65" t="str">
        <f t="shared" si="2"/>
        <v/>
      </c>
    </row>
    <row r="44" spans="1:10" s="19" customFormat="1" ht="27.75" customHeight="1" x14ac:dyDescent="0.2">
      <c r="A44" s="15">
        <f t="shared" si="3"/>
        <v>36</v>
      </c>
      <c r="B44" s="74"/>
      <c r="C44" s="74"/>
      <c r="D44" s="75"/>
      <c r="E44" s="75"/>
      <c r="F44" s="121"/>
      <c r="G44" s="76"/>
      <c r="H44" s="100" t="str">
        <f t="shared" si="1"/>
        <v/>
      </c>
      <c r="I44" s="76"/>
      <c r="J44" s="65" t="str">
        <f t="shared" si="2"/>
        <v/>
      </c>
    </row>
    <row r="45" spans="1:10" s="19" customFormat="1" ht="27.75" customHeight="1" x14ac:dyDescent="0.2">
      <c r="A45" s="15">
        <f t="shared" si="3"/>
        <v>37</v>
      </c>
      <c r="B45" s="74"/>
      <c r="C45" s="74"/>
      <c r="D45" s="75"/>
      <c r="E45" s="75"/>
      <c r="F45" s="121"/>
      <c r="G45" s="76"/>
      <c r="H45" s="100" t="str">
        <f t="shared" si="1"/>
        <v/>
      </c>
      <c r="I45" s="76"/>
      <c r="J45" s="65" t="str">
        <f t="shared" si="2"/>
        <v/>
      </c>
    </row>
    <row r="46" spans="1:10" s="19" customFormat="1" ht="27.75" customHeight="1" x14ac:dyDescent="0.2">
      <c r="A46" s="15">
        <f t="shared" si="3"/>
        <v>38</v>
      </c>
      <c r="B46" s="74"/>
      <c r="C46" s="74"/>
      <c r="D46" s="75"/>
      <c r="E46" s="75"/>
      <c r="F46" s="121"/>
      <c r="G46" s="76"/>
      <c r="H46" s="100" t="str">
        <f t="shared" si="1"/>
        <v/>
      </c>
      <c r="I46" s="76"/>
      <c r="J46" s="65" t="str">
        <f t="shared" si="2"/>
        <v/>
      </c>
    </row>
    <row r="47" spans="1:10" s="19" customFormat="1" ht="27.75" customHeight="1" x14ac:dyDescent="0.2">
      <c r="A47" s="15">
        <f t="shared" si="3"/>
        <v>39</v>
      </c>
      <c r="B47" s="74"/>
      <c r="C47" s="74"/>
      <c r="D47" s="75"/>
      <c r="E47" s="75"/>
      <c r="F47" s="121"/>
      <c r="G47" s="76"/>
      <c r="H47" s="100" t="str">
        <f t="shared" si="1"/>
        <v/>
      </c>
      <c r="I47" s="76"/>
      <c r="J47" s="65" t="str">
        <f t="shared" si="2"/>
        <v/>
      </c>
    </row>
    <row r="48" spans="1:10" s="19" customFormat="1" ht="27.75" customHeight="1" x14ac:dyDescent="0.2">
      <c r="A48" s="15">
        <f t="shared" si="3"/>
        <v>40</v>
      </c>
      <c r="B48" s="74"/>
      <c r="C48" s="74"/>
      <c r="D48" s="75"/>
      <c r="E48" s="75"/>
      <c r="F48" s="121"/>
      <c r="G48" s="76"/>
      <c r="H48" s="100" t="str">
        <f t="shared" si="1"/>
        <v/>
      </c>
      <c r="I48" s="76"/>
      <c r="J48" s="65" t="str">
        <f t="shared" si="2"/>
        <v/>
      </c>
    </row>
    <row r="49" spans="1:10" s="19" customFormat="1" ht="27.75" customHeight="1" x14ac:dyDescent="0.2">
      <c r="A49" s="15">
        <f t="shared" si="3"/>
        <v>41</v>
      </c>
      <c r="B49" s="74"/>
      <c r="C49" s="74"/>
      <c r="D49" s="75"/>
      <c r="E49" s="75"/>
      <c r="F49" s="121"/>
      <c r="G49" s="76"/>
      <c r="H49" s="100" t="str">
        <f t="shared" si="1"/>
        <v/>
      </c>
      <c r="I49" s="76"/>
      <c r="J49" s="65" t="str">
        <f t="shared" si="2"/>
        <v/>
      </c>
    </row>
    <row r="50" spans="1:10" s="19" customFormat="1" ht="27.75" customHeight="1" x14ac:dyDescent="0.2">
      <c r="A50" s="15">
        <f t="shared" si="3"/>
        <v>42</v>
      </c>
      <c r="B50" s="74"/>
      <c r="C50" s="74"/>
      <c r="D50" s="75"/>
      <c r="E50" s="75"/>
      <c r="F50" s="121"/>
      <c r="G50" s="76"/>
      <c r="H50" s="100" t="str">
        <f t="shared" si="1"/>
        <v/>
      </c>
      <c r="I50" s="76"/>
      <c r="J50" s="65" t="str">
        <f t="shared" si="2"/>
        <v/>
      </c>
    </row>
    <row r="51" spans="1:10" s="19" customFormat="1" ht="27.75" customHeight="1" x14ac:dyDescent="0.2">
      <c r="A51" s="15">
        <f t="shared" si="3"/>
        <v>43</v>
      </c>
      <c r="B51" s="74"/>
      <c r="C51" s="74"/>
      <c r="D51" s="75"/>
      <c r="E51" s="75"/>
      <c r="F51" s="121"/>
      <c r="G51" s="76"/>
      <c r="H51" s="100" t="str">
        <f t="shared" si="1"/>
        <v/>
      </c>
      <c r="I51" s="76"/>
      <c r="J51" s="65" t="str">
        <f t="shared" si="2"/>
        <v/>
      </c>
    </row>
    <row r="52" spans="1:10" s="19" customFormat="1" ht="27.75" customHeight="1" x14ac:dyDescent="0.2">
      <c r="A52" s="15">
        <f t="shared" si="3"/>
        <v>44</v>
      </c>
      <c r="B52" s="74"/>
      <c r="C52" s="74"/>
      <c r="D52" s="75"/>
      <c r="E52" s="75"/>
      <c r="F52" s="121"/>
      <c r="G52" s="76"/>
      <c r="H52" s="100" t="str">
        <f t="shared" si="1"/>
        <v/>
      </c>
      <c r="I52" s="76"/>
      <c r="J52" s="65" t="str">
        <f t="shared" si="2"/>
        <v/>
      </c>
    </row>
    <row r="53" spans="1:10" s="19" customFormat="1" ht="27.75" customHeight="1" x14ac:dyDescent="0.2">
      <c r="A53" s="15">
        <f t="shared" si="3"/>
        <v>45</v>
      </c>
      <c r="B53" s="74"/>
      <c r="C53" s="74"/>
      <c r="D53" s="75"/>
      <c r="E53" s="75"/>
      <c r="F53" s="121"/>
      <c r="G53" s="76"/>
      <c r="H53" s="100" t="str">
        <f t="shared" si="1"/>
        <v/>
      </c>
      <c r="I53" s="76"/>
      <c r="J53" s="65" t="str">
        <f t="shared" si="2"/>
        <v/>
      </c>
    </row>
    <row r="54" spans="1:10" s="19" customFormat="1" ht="27.75" customHeight="1" x14ac:dyDescent="0.2">
      <c r="A54" s="15">
        <f t="shared" si="3"/>
        <v>46</v>
      </c>
      <c r="B54" s="74"/>
      <c r="C54" s="74"/>
      <c r="D54" s="75"/>
      <c r="E54" s="75"/>
      <c r="F54" s="121"/>
      <c r="G54" s="76"/>
      <c r="H54" s="100" t="str">
        <f t="shared" si="1"/>
        <v/>
      </c>
      <c r="I54" s="76"/>
      <c r="J54" s="65" t="str">
        <f t="shared" si="2"/>
        <v/>
      </c>
    </row>
    <row r="55" spans="1:10" s="19" customFormat="1" ht="27.75" customHeight="1" x14ac:dyDescent="0.2">
      <c r="A55" s="15">
        <f t="shared" si="3"/>
        <v>47</v>
      </c>
      <c r="B55" s="74"/>
      <c r="C55" s="74"/>
      <c r="D55" s="75"/>
      <c r="E55" s="75"/>
      <c r="F55" s="121"/>
      <c r="G55" s="76"/>
      <c r="H55" s="100" t="str">
        <f t="shared" si="1"/>
        <v/>
      </c>
      <c r="I55" s="76"/>
      <c r="J55" s="65" t="str">
        <f t="shared" si="2"/>
        <v/>
      </c>
    </row>
    <row r="56" spans="1:10" s="19" customFormat="1" ht="27.75" customHeight="1" x14ac:dyDescent="0.2">
      <c r="A56" s="15">
        <f t="shared" si="3"/>
        <v>48</v>
      </c>
      <c r="B56" s="74"/>
      <c r="C56" s="74"/>
      <c r="D56" s="75"/>
      <c r="E56" s="75"/>
      <c r="F56" s="121"/>
      <c r="G56" s="76"/>
      <c r="H56" s="100" t="str">
        <f t="shared" si="1"/>
        <v/>
      </c>
      <c r="I56" s="76"/>
      <c r="J56" s="65" t="str">
        <f t="shared" si="2"/>
        <v/>
      </c>
    </row>
    <row r="57" spans="1:10" s="19" customFormat="1" ht="27.75" customHeight="1" x14ac:dyDescent="0.2">
      <c r="A57" s="15">
        <f t="shared" si="3"/>
        <v>49</v>
      </c>
      <c r="B57" s="74"/>
      <c r="C57" s="74"/>
      <c r="D57" s="75"/>
      <c r="E57" s="75"/>
      <c r="F57" s="121"/>
      <c r="G57" s="76"/>
      <c r="H57" s="100" t="str">
        <f t="shared" si="1"/>
        <v/>
      </c>
      <c r="I57" s="76"/>
      <c r="J57" s="65" t="str">
        <f t="shared" si="2"/>
        <v/>
      </c>
    </row>
    <row r="58" spans="1:10" s="19" customFormat="1" ht="27.75" customHeight="1" x14ac:dyDescent="0.2">
      <c r="A58" s="15">
        <f t="shared" si="3"/>
        <v>50</v>
      </c>
      <c r="B58" s="74"/>
      <c r="C58" s="74"/>
      <c r="D58" s="75"/>
      <c r="E58" s="75"/>
      <c r="F58" s="121"/>
      <c r="G58" s="76"/>
      <c r="H58" s="100" t="str">
        <f t="shared" si="1"/>
        <v/>
      </c>
      <c r="I58" s="76"/>
      <c r="J58" s="65" t="str">
        <f t="shared" si="2"/>
        <v/>
      </c>
    </row>
    <row r="59" spans="1:10" s="19" customFormat="1" ht="27.75" customHeight="1" x14ac:dyDescent="0.2">
      <c r="A59" s="15">
        <f t="shared" si="3"/>
        <v>51</v>
      </c>
      <c r="B59" s="74"/>
      <c r="C59" s="74"/>
      <c r="D59" s="75"/>
      <c r="E59" s="75"/>
      <c r="F59" s="121"/>
      <c r="G59" s="76"/>
      <c r="H59" s="100" t="str">
        <f t="shared" si="1"/>
        <v/>
      </c>
      <c r="I59" s="76"/>
      <c r="J59" s="65" t="str">
        <f t="shared" si="2"/>
        <v/>
      </c>
    </row>
    <row r="60" spans="1:10" s="19" customFormat="1" ht="27.75" customHeight="1" x14ac:dyDescent="0.2">
      <c r="A60" s="15">
        <f t="shared" si="3"/>
        <v>52</v>
      </c>
      <c r="B60" s="74"/>
      <c r="C60" s="74"/>
      <c r="D60" s="75"/>
      <c r="E60" s="75"/>
      <c r="F60" s="121"/>
      <c r="G60" s="76"/>
      <c r="H60" s="100" t="str">
        <f t="shared" si="1"/>
        <v/>
      </c>
      <c r="I60" s="76"/>
      <c r="J60" s="65" t="str">
        <f t="shared" si="2"/>
        <v/>
      </c>
    </row>
    <row r="61" spans="1:10" s="19" customFormat="1" ht="27.75" customHeight="1" x14ac:dyDescent="0.2">
      <c r="A61" s="15">
        <f t="shared" si="3"/>
        <v>53</v>
      </c>
      <c r="B61" s="74"/>
      <c r="C61" s="74"/>
      <c r="D61" s="75"/>
      <c r="E61" s="75"/>
      <c r="F61" s="121"/>
      <c r="G61" s="76"/>
      <c r="H61" s="100" t="str">
        <f t="shared" si="1"/>
        <v/>
      </c>
      <c r="I61" s="76"/>
      <c r="J61" s="65" t="str">
        <f t="shared" si="2"/>
        <v/>
      </c>
    </row>
    <row r="62" spans="1:10" s="19" customFormat="1" ht="27.75" customHeight="1" x14ac:dyDescent="0.2">
      <c r="A62" s="15">
        <f t="shared" si="3"/>
        <v>54</v>
      </c>
      <c r="B62" s="74"/>
      <c r="C62" s="74"/>
      <c r="D62" s="75"/>
      <c r="E62" s="75"/>
      <c r="F62" s="121"/>
      <c r="G62" s="76"/>
      <c r="H62" s="100" t="str">
        <f t="shared" si="1"/>
        <v/>
      </c>
      <c r="I62" s="76"/>
      <c r="J62" s="65" t="str">
        <f t="shared" si="2"/>
        <v/>
      </c>
    </row>
    <row r="63" spans="1:10" s="19" customFormat="1" ht="27.75" customHeight="1" x14ac:dyDescent="0.2">
      <c r="A63" s="15">
        <f t="shared" si="3"/>
        <v>55</v>
      </c>
      <c r="B63" s="74"/>
      <c r="C63" s="74"/>
      <c r="D63" s="75"/>
      <c r="E63" s="75"/>
      <c r="F63" s="121"/>
      <c r="G63" s="76"/>
      <c r="H63" s="100" t="str">
        <f t="shared" si="1"/>
        <v/>
      </c>
      <c r="I63" s="76"/>
      <c r="J63" s="65" t="str">
        <f t="shared" si="2"/>
        <v/>
      </c>
    </row>
    <row r="64" spans="1:10" s="19" customFormat="1" ht="27.75" customHeight="1" x14ac:dyDescent="0.2">
      <c r="A64" s="15">
        <f t="shared" si="3"/>
        <v>56</v>
      </c>
      <c r="B64" s="74"/>
      <c r="C64" s="74"/>
      <c r="D64" s="75"/>
      <c r="E64" s="75"/>
      <c r="F64" s="121"/>
      <c r="G64" s="76"/>
      <c r="H64" s="100" t="str">
        <f t="shared" si="1"/>
        <v/>
      </c>
      <c r="I64" s="76"/>
      <c r="J64" s="65" t="str">
        <f t="shared" si="2"/>
        <v/>
      </c>
    </row>
    <row r="65" spans="1:10" s="19" customFormat="1" ht="27.75" customHeight="1" x14ac:dyDescent="0.2">
      <c r="A65" s="15">
        <f t="shared" si="3"/>
        <v>57</v>
      </c>
      <c r="B65" s="74"/>
      <c r="C65" s="74"/>
      <c r="D65" s="75"/>
      <c r="E65" s="75"/>
      <c r="F65" s="121"/>
      <c r="G65" s="76"/>
      <c r="H65" s="100" t="str">
        <f t="shared" si="1"/>
        <v/>
      </c>
      <c r="I65" s="76"/>
      <c r="J65" s="65" t="str">
        <f t="shared" si="2"/>
        <v/>
      </c>
    </row>
    <row r="66" spans="1:10" s="19" customFormat="1" ht="27.75" customHeight="1" x14ac:dyDescent="0.2">
      <c r="A66" s="15">
        <f t="shared" si="3"/>
        <v>58</v>
      </c>
      <c r="B66" s="74"/>
      <c r="C66" s="74"/>
      <c r="D66" s="75"/>
      <c r="E66" s="75"/>
      <c r="F66" s="121"/>
      <c r="G66" s="76"/>
      <c r="H66" s="100" t="str">
        <f t="shared" si="1"/>
        <v/>
      </c>
      <c r="I66" s="76"/>
      <c r="J66" s="65" t="str">
        <f t="shared" si="2"/>
        <v/>
      </c>
    </row>
    <row r="67" spans="1:10" s="19" customFormat="1" ht="27.75" customHeight="1" x14ac:dyDescent="0.2">
      <c r="A67" s="15">
        <f t="shared" si="3"/>
        <v>59</v>
      </c>
      <c r="B67" s="74"/>
      <c r="C67" s="74"/>
      <c r="D67" s="75"/>
      <c r="E67" s="75"/>
      <c r="F67" s="121"/>
      <c r="G67" s="76"/>
      <c r="H67" s="100" t="str">
        <f t="shared" si="1"/>
        <v/>
      </c>
      <c r="I67" s="76"/>
      <c r="J67" s="65" t="str">
        <f t="shared" si="2"/>
        <v/>
      </c>
    </row>
    <row r="68" spans="1:10" s="19" customFormat="1" ht="27.75" customHeight="1" x14ac:dyDescent="0.2">
      <c r="A68" s="15">
        <f t="shared" si="3"/>
        <v>60</v>
      </c>
      <c r="B68" s="74"/>
      <c r="C68" s="74"/>
      <c r="D68" s="75"/>
      <c r="E68" s="75"/>
      <c r="F68" s="121"/>
      <c r="G68" s="76"/>
      <c r="H68" s="100" t="str">
        <f t="shared" si="1"/>
        <v/>
      </c>
      <c r="I68" s="76"/>
      <c r="J68" s="65" t="str">
        <f t="shared" si="2"/>
        <v/>
      </c>
    </row>
    <row r="69" spans="1:10" s="19" customFormat="1" ht="27.75" customHeight="1" x14ac:dyDescent="0.2">
      <c r="A69" s="15">
        <f t="shared" si="3"/>
        <v>61</v>
      </c>
      <c r="B69" s="74"/>
      <c r="C69" s="74"/>
      <c r="D69" s="75"/>
      <c r="E69" s="75"/>
      <c r="F69" s="121"/>
      <c r="G69" s="76"/>
      <c r="H69" s="100" t="str">
        <f t="shared" si="1"/>
        <v/>
      </c>
      <c r="I69" s="76"/>
      <c r="J69" s="65" t="str">
        <f t="shared" si="2"/>
        <v/>
      </c>
    </row>
    <row r="70" spans="1:10" s="19" customFormat="1" ht="27.75" customHeight="1" x14ac:dyDescent="0.2">
      <c r="A70" s="15">
        <f t="shared" si="3"/>
        <v>62</v>
      </c>
      <c r="B70" s="74"/>
      <c r="C70" s="74"/>
      <c r="D70" s="75"/>
      <c r="E70" s="75"/>
      <c r="F70" s="121"/>
      <c r="G70" s="76"/>
      <c r="H70" s="100" t="str">
        <f t="shared" si="1"/>
        <v/>
      </c>
      <c r="I70" s="76"/>
      <c r="J70" s="65" t="str">
        <f t="shared" si="2"/>
        <v/>
      </c>
    </row>
    <row r="71" spans="1:10" s="19" customFormat="1" ht="27.75" customHeight="1" x14ac:dyDescent="0.2">
      <c r="A71" s="15">
        <f t="shared" si="3"/>
        <v>63</v>
      </c>
      <c r="B71" s="74"/>
      <c r="C71" s="74"/>
      <c r="D71" s="75"/>
      <c r="E71" s="75"/>
      <c r="F71" s="121"/>
      <c r="G71" s="76"/>
      <c r="H71" s="100" t="str">
        <f t="shared" si="1"/>
        <v/>
      </c>
      <c r="I71" s="76"/>
      <c r="J71" s="65" t="str">
        <f t="shared" si="2"/>
        <v/>
      </c>
    </row>
    <row r="72" spans="1:10" s="19" customFormat="1" ht="27.75" customHeight="1" x14ac:dyDescent="0.2">
      <c r="A72" s="15">
        <f t="shared" si="3"/>
        <v>64</v>
      </c>
      <c r="B72" s="74"/>
      <c r="C72" s="74"/>
      <c r="D72" s="75"/>
      <c r="E72" s="75"/>
      <c r="F72" s="121"/>
      <c r="G72" s="76"/>
      <c r="H72" s="100" t="str">
        <f t="shared" si="1"/>
        <v/>
      </c>
      <c r="I72" s="76"/>
      <c r="J72" s="65" t="str">
        <f t="shared" si="2"/>
        <v/>
      </c>
    </row>
    <row r="73" spans="1:10" s="19" customFormat="1" ht="27.75" customHeight="1" x14ac:dyDescent="0.2">
      <c r="A73" s="15">
        <f t="shared" ref="A73:A104" si="4">ROW()-8</f>
        <v>65</v>
      </c>
      <c r="B73" s="74"/>
      <c r="C73" s="74"/>
      <c r="D73" s="75"/>
      <c r="E73" s="75"/>
      <c r="F73" s="121"/>
      <c r="G73" s="76"/>
      <c r="H73" s="100" t="str">
        <f t="shared" si="1"/>
        <v/>
      </c>
      <c r="I73" s="76"/>
      <c r="J73" s="65" t="str">
        <f t="shared" si="2"/>
        <v/>
      </c>
    </row>
    <row r="74" spans="1:10" s="19" customFormat="1" ht="27.75" customHeight="1" x14ac:dyDescent="0.2">
      <c r="A74" s="15">
        <f t="shared" si="4"/>
        <v>66</v>
      </c>
      <c r="B74" s="74"/>
      <c r="C74" s="74"/>
      <c r="D74" s="75"/>
      <c r="E74" s="75"/>
      <c r="F74" s="121"/>
      <c r="G74" s="76"/>
      <c r="H74" s="100" t="str">
        <f t="shared" ref="H74:H137" si="5">IF(ROUND(F74*G74,0)=0,"",ROUND(F74*G74,0))</f>
        <v/>
      </c>
      <c r="I74" s="76"/>
      <c r="J74" s="65" t="str">
        <f t="shared" ref="J74:J137" si="6">IF(D74=8,"※","")</f>
        <v/>
      </c>
    </row>
    <row r="75" spans="1:10" s="19" customFormat="1" ht="27.75" customHeight="1" x14ac:dyDescent="0.2">
      <c r="A75" s="15">
        <f t="shared" si="4"/>
        <v>67</v>
      </c>
      <c r="B75" s="74"/>
      <c r="C75" s="74"/>
      <c r="D75" s="75"/>
      <c r="E75" s="75"/>
      <c r="F75" s="121"/>
      <c r="G75" s="76"/>
      <c r="H75" s="100" t="str">
        <f t="shared" si="5"/>
        <v/>
      </c>
      <c r="I75" s="76"/>
      <c r="J75" s="65" t="str">
        <f t="shared" si="6"/>
        <v/>
      </c>
    </row>
    <row r="76" spans="1:10" s="19" customFormat="1" ht="27.75" customHeight="1" x14ac:dyDescent="0.2">
      <c r="A76" s="15">
        <f t="shared" si="4"/>
        <v>68</v>
      </c>
      <c r="B76" s="74"/>
      <c r="C76" s="74"/>
      <c r="D76" s="75"/>
      <c r="E76" s="75"/>
      <c r="F76" s="121"/>
      <c r="G76" s="76"/>
      <c r="H76" s="100" t="str">
        <f t="shared" si="5"/>
        <v/>
      </c>
      <c r="I76" s="76"/>
      <c r="J76" s="65" t="str">
        <f t="shared" si="6"/>
        <v/>
      </c>
    </row>
    <row r="77" spans="1:10" s="19" customFormat="1" ht="27.75" customHeight="1" x14ac:dyDescent="0.2">
      <c r="A77" s="15">
        <f t="shared" si="4"/>
        <v>69</v>
      </c>
      <c r="B77" s="74"/>
      <c r="C77" s="74"/>
      <c r="D77" s="75"/>
      <c r="E77" s="75"/>
      <c r="F77" s="121"/>
      <c r="G77" s="76"/>
      <c r="H77" s="100" t="str">
        <f t="shared" si="5"/>
        <v/>
      </c>
      <c r="I77" s="76"/>
      <c r="J77" s="65" t="str">
        <f t="shared" si="6"/>
        <v/>
      </c>
    </row>
    <row r="78" spans="1:10" s="19" customFormat="1" ht="27.75" customHeight="1" x14ac:dyDescent="0.2">
      <c r="A78" s="15">
        <f t="shared" si="4"/>
        <v>70</v>
      </c>
      <c r="B78" s="74"/>
      <c r="C78" s="74"/>
      <c r="D78" s="75"/>
      <c r="E78" s="75"/>
      <c r="F78" s="121"/>
      <c r="G78" s="76"/>
      <c r="H78" s="100" t="str">
        <f t="shared" si="5"/>
        <v/>
      </c>
      <c r="I78" s="76"/>
      <c r="J78" s="65" t="str">
        <f t="shared" si="6"/>
        <v/>
      </c>
    </row>
    <row r="79" spans="1:10" s="19" customFormat="1" ht="27.75" customHeight="1" x14ac:dyDescent="0.2">
      <c r="A79" s="15">
        <f t="shared" si="4"/>
        <v>71</v>
      </c>
      <c r="B79" s="74"/>
      <c r="C79" s="74"/>
      <c r="D79" s="75"/>
      <c r="E79" s="75"/>
      <c r="F79" s="121"/>
      <c r="G79" s="76"/>
      <c r="H79" s="100" t="str">
        <f t="shared" si="5"/>
        <v/>
      </c>
      <c r="I79" s="76"/>
      <c r="J79" s="65" t="str">
        <f t="shared" si="6"/>
        <v/>
      </c>
    </row>
    <row r="80" spans="1:10" s="19" customFormat="1" ht="27.75" customHeight="1" x14ac:dyDescent="0.2">
      <c r="A80" s="15">
        <f t="shared" si="4"/>
        <v>72</v>
      </c>
      <c r="B80" s="74"/>
      <c r="C80" s="74"/>
      <c r="D80" s="75"/>
      <c r="E80" s="75"/>
      <c r="F80" s="121"/>
      <c r="G80" s="76"/>
      <c r="H80" s="100" t="str">
        <f t="shared" si="5"/>
        <v/>
      </c>
      <c r="I80" s="76"/>
      <c r="J80" s="65" t="str">
        <f t="shared" si="6"/>
        <v/>
      </c>
    </row>
    <row r="81" spans="1:10" s="19" customFormat="1" ht="27.75" customHeight="1" x14ac:dyDescent="0.2">
      <c r="A81" s="15">
        <f t="shared" si="4"/>
        <v>73</v>
      </c>
      <c r="B81" s="74"/>
      <c r="C81" s="74"/>
      <c r="D81" s="75"/>
      <c r="E81" s="75"/>
      <c r="F81" s="121"/>
      <c r="G81" s="76"/>
      <c r="H81" s="100" t="str">
        <f t="shared" si="5"/>
        <v/>
      </c>
      <c r="I81" s="76"/>
      <c r="J81" s="65" t="str">
        <f t="shared" si="6"/>
        <v/>
      </c>
    </row>
    <row r="82" spans="1:10" s="19" customFormat="1" ht="27.75" customHeight="1" x14ac:dyDescent="0.2">
      <c r="A82" s="15">
        <f t="shared" si="4"/>
        <v>74</v>
      </c>
      <c r="B82" s="74"/>
      <c r="C82" s="74"/>
      <c r="D82" s="75"/>
      <c r="E82" s="75"/>
      <c r="F82" s="121"/>
      <c r="G82" s="76"/>
      <c r="H82" s="100" t="str">
        <f t="shared" si="5"/>
        <v/>
      </c>
      <c r="I82" s="76"/>
      <c r="J82" s="65" t="str">
        <f t="shared" si="6"/>
        <v/>
      </c>
    </row>
    <row r="83" spans="1:10" s="19" customFormat="1" ht="27.75" customHeight="1" x14ac:dyDescent="0.2">
      <c r="A83" s="15">
        <f t="shared" si="4"/>
        <v>75</v>
      </c>
      <c r="B83" s="74"/>
      <c r="C83" s="74"/>
      <c r="D83" s="75"/>
      <c r="E83" s="75"/>
      <c r="F83" s="121"/>
      <c r="G83" s="76"/>
      <c r="H83" s="100" t="str">
        <f t="shared" si="5"/>
        <v/>
      </c>
      <c r="I83" s="76"/>
      <c r="J83" s="65" t="str">
        <f t="shared" si="6"/>
        <v/>
      </c>
    </row>
    <row r="84" spans="1:10" s="19" customFormat="1" ht="27.75" customHeight="1" x14ac:dyDescent="0.2">
      <c r="A84" s="15">
        <f t="shared" si="4"/>
        <v>76</v>
      </c>
      <c r="B84" s="74"/>
      <c r="C84" s="74"/>
      <c r="D84" s="75"/>
      <c r="E84" s="75"/>
      <c r="F84" s="121"/>
      <c r="G84" s="76"/>
      <c r="H84" s="100" t="str">
        <f t="shared" si="5"/>
        <v/>
      </c>
      <c r="I84" s="76"/>
      <c r="J84" s="65" t="str">
        <f t="shared" si="6"/>
        <v/>
      </c>
    </row>
    <row r="85" spans="1:10" s="19" customFormat="1" ht="27.75" customHeight="1" x14ac:dyDescent="0.2">
      <c r="A85" s="15">
        <f t="shared" si="4"/>
        <v>77</v>
      </c>
      <c r="B85" s="74"/>
      <c r="C85" s="74"/>
      <c r="D85" s="75"/>
      <c r="E85" s="75"/>
      <c r="F85" s="121"/>
      <c r="G85" s="76"/>
      <c r="H85" s="100" t="str">
        <f t="shared" si="5"/>
        <v/>
      </c>
      <c r="I85" s="76"/>
      <c r="J85" s="65" t="str">
        <f t="shared" si="6"/>
        <v/>
      </c>
    </row>
    <row r="86" spans="1:10" s="19" customFormat="1" ht="27.75" customHeight="1" x14ac:dyDescent="0.2">
      <c r="A86" s="15">
        <f t="shared" si="4"/>
        <v>78</v>
      </c>
      <c r="B86" s="74"/>
      <c r="C86" s="74"/>
      <c r="D86" s="75"/>
      <c r="E86" s="75"/>
      <c r="F86" s="121"/>
      <c r="G86" s="76"/>
      <c r="H86" s="100" t="str">
        <f t="shared" si="5"/>
        <v/>
      </c>
      <c r="I86" s="76"/>
      <c r="J86" s="65" t="str">
        <f t="shared" si="6"/>
        <v/>
      </c>
    </row>
    <row r="87" spans="1:10" s="19" customFormat="1" ht="27.75" customHeight="1" x14ac:dyDescent="0.2">
      <c r="A87" s="15">
        <f t="shared" si="4"/>
        <v>79</v>
      </c>
      <c r="B87" s="74"/>
      <c r="C87" s="74"/>
      <c r="D87" s="75"/>
      <c r="E87" s="75"/>
      <c r="F87" s="121"/>
      <c r="G87" s="76"/>
      <c r="H87" s="100" t="str">
        <f t="shared" si="5"/>
        <v/>
      </c>
      <c r="I87" s="76"/>
      <c r="J87" s="65" t="str">
        <f t="shared" si="6"/>
        <v/>
      </c>
    </row>
    <row r="88" spans="1:10" s="19" customFormat="1" ht="27.75" customHeight="1" x14ac:dyDescent="0.2">
      <c r="A88" s="15">
        <f t="shared" si="4"/>
        <v>80</v>
      </c>
      <c r="B88" s="74"/>
      <c r="C88" s="74"/>
      <c r="D88" s="75"/>
      <c r="E88" s="75"/>
      <c r="F88" s="121"/>
      <c r="G88" s="76"/>
      <c r="H88" s="100" t="str">
        <f t="shared" si="5"/>
        <v/>
      </c>
      <c r="I88" s="76"/>
      <c r="J88" s="65" t="str">
        <f t="shared" si="6"/>
        <v/>
      </c>
    </row>
    <row r="89" spans="1:10" s="19" customFormat="1" ht="27.75" customHeight="1" x14ac:dyDescent="0.2">
      <c r="A89" s="15">
        <f t="shared" si="4"/>
        <v>81</v>
      </c>
      <c r="B89" s="74"/>
      <c r="C89" s="74"/>
      <c r="D89" s="75"/>
      <c r="E89" s="75"/>
      <c r="F89" s="121"/>
      <c r="G89" s="76"/>
      <c r="H89" s="100" t="str">
        <f t="shared" si="5"/>
        <v/>
      </c>
      <c r="I89" s="76"/>
      <c r="J89" s="65" t="str">
        <f t="shared" si="6"/>
        <v/>
      </c>
    </row>
    <row r="90" spans="1:10" s="19" customFormat="1" ht="27.75" customHeight="1" x14ac:dyDescent="0.2">
      <c r="A90" s="15">
        <f t="shared" si="4"/>
        <v>82</v>
      </c>
      <c r="B90" s="74"/>
      <c r="C90" s="74"/>
      <c r="D90" s="75"/>
      <c r="E90" s="75"/>
      <c r="F90" s="121"/>
      <c r="G90" s="76"/>
      <c r="H90" s="100" t="str">
        <f t="shared" si="5"/>
        <v/>
      </c>
      <c r="I90" s="76"/>
      <c r="J90" s="65" t="str">
        <f t="shared" si="6"/>
        <v/>
      </c>
    </row>
    <row r="91" spans="1:10" s="19" customFormat="1" ht="27.75" customHeight="1" x14ac:dyDescent="0.2">
      <c r="A91" s="15">
        <f t="shared" si="4"/>
        <v>83</v>
      </c>
      <c r="B91" s="74"/>
      <c r="C91" s="74"/>
      <c r="D91" s="75"/>
      <c r="E91" s="75"/>
      <c r="F91" s="121"/>
      <c r="G91" s="76"/>
      <c r="H91" s="100" t="str">
        <f t="shared" si="5"/>
        <v/>
      </c>
      <c r="I91" s="76"/>
      <c r="J91" s="65" t="str">
        <f t="shared" si="6"/>
        <v/>
      </c>
    </row>
    <row r="92" spans="1:10" s="19" customFormat="1" ht="27.75" customHeight="1" x14ac:dyDescent="0.2">
      <c r="A92" s="15">
        <f t="shared" si="4"/>
        <v>84</v>
      </c>
      <c r="B92" s="74"/>
      <c r="C92" s="74"/>
      <c r="D92" s="75"/>
      <c r="E92" s="75"/>
      <c r="F92" s="121"/>
      <c r="G92" s="76"/>
      <c r="H92" s="100" t="str">
        <f t="shared" si="5"/>
        <v/>
      </c>
      <c r="I92" s="76"/>
      <c r="J92" s="65" t="str">
        <f t="shared" si="6"/>
        <v/>
      </c>
    </row>
    <row r="93" spans="1:10" s="19" customFormat="1" ht="27.75" customHeight="1" x14ac:dyDescent="0.2">
      <c r="A93" s="15">
        <f t="shared" si="4"/>
        <v>85</v>
      </c>
      <c r="B93" s="74"/>
      <c r="C93" s="74"/>
      <c r="D93" s="75"/>
      <c r="E93" s="75"/>
      <c r="F93" s="121"/>
      <c r="G93" s="76"/>
      <c r="H93" s="100" t="str">
        <f t="shared" si="5"/>
        <v/>
      </c>
      <c r="I93" s="76"/>
      <c r="J93" s="65" t="str">
        <f t="shared" si="6"/>
        <v/>
      </c>
    </row>
    <row r="94" spans="1:10" s="19" customFormat="1" ht="27.75" customHeight="1" x14ac:dyDescent="0.2">
      <c r="A94" s="15">
        <f t="shared" si="4"/>
        <v>86</v>
      </c>
      <c r="B94" s="74"/>
      <c r="C94" s="74"/>
      <c r="D94" s="75"/>
      <c r="E94" s="75"/>
      <c r="F94" s="121"/>
      <c r="G94" s="76"/>
      <c r="H94" s="100" t="str">
        <f t="shared" si="5"/>
        <v/>
      </c>
      <c r="I94" s="76"/>
      <c r="J94" s="65" t="str">
        <f t="shared" si="6"/>
        <v/>
      </c>
    </row>
    <row r="95" spans="1:10" s="19" customFormat="1" ht="27.75" customHeight="1" x14ac:dyDescent="0.2">
      <c r="A95" s="15">
        <f t="shared" si="4"/>
        <v>87</v>
      </c>
      <c r="B95" s="74"/>
      <c r="C95" s="74"/>
      <c r="D95" s="75"/>
      <c r="E95" s="75"/>
      <c r="F95" s="121"/>
      <c r="G95" s="76"/>
      <c r="H95" s="100" t="str">
        <f t="shared" si="5"/>
        <v/>
      </c>
      <c r="I95" s="76"/>
      <c r="J95" s="65" t="str">
        <f t="shared" si="6"/>
        <v/>
      </c>
    </row>
    <row r="96" spans="1:10" s="19" customFormat="1" ht="27.75" customHeight="1" x14ac:dyDescent="0.2">
      <c r="A96" s="15">
        <f t="shared" si="4"/>
        <v>88</v>
      </c>
      <c r="B96" s="74"/>
      <c r="C96" s="74"/>
      <c r="D96" s="75"/>
      <c r="E96" s="75"/>
      <c r="F96" s="121"/>
      <c r="G96" s="76"/>
      <c r="H96" s="100" t="str">
        <f t="shared" si="5"/>
        <v/>
      </c>
      <c r="I96" s="76"/>
      <c r="J96" s="65" t="str">
        <f t="shared" si="6"/>
        <v/>
      </c>
    </row>
    <row r="97" spans="1:10" s="19" customFormat="1" ht="27.75" customHeight="1" x14ac:dyDescent="0.2">
      <c r="A97" s="15">
        <f t="shared" si="4"/>
        <v>89</v>
      </c>
      <c r="B97" s="74"/>
      <c r="C97" s="74"/>
      <c r="D97" s="75"/>
      <c r="E97" s="75"/>
      <c r="F97" s="121"/>
      <c r="G97" s="76"/>
      <c r="H97" s="100" t="str">
        <f t="shared" si="5"/>
        <v/>
      </c>
      <c r="I97" s="76"/>
      <c r="J97" s="65" t="str">
        <f t="shared" si="6"/>
        <v/>
      </c>
    </row>
    <row r="98" spans="1:10" s="19" customFormat="1" ht="27.75" customHeight="1" x14ac:dyDescent="0.2">
      <c r="A98" s="15">
        <f t="shared" si="4"/>
        <v>90</v>
      </c>
      <c r="B98" s="74"/>
      <c r="C98" s="74"/>
      <c r="D98" s="75"/>
      <c r="E98" s="75"/>
      <c r="F98" s="121"/>
      <c r="G98" s="76"/>
      <c r="H98" s="100" t="str">
        <f t="shared" si="5"/>
        <v/>
      </c>
      <c r="I98" s="76"/>
      <c r="J98" s="65" t="str">
        <f t="shared" si="6"/>
        <v/>
      </c>
    </row>
    <row r="99" spans="1:10" s="19" customFormat="1" ht="27.75" customHeight="1" x14ac:dyDescent="0.2">
      <c r="A99" s="15">
        <f t="shared" si="4"/>
        <v>91</v>
      </c>
      <c r="B99" s="74"/>
      <c r="C99" s="74"/>
      <c r="D99" s="75"/>
      <c r="E99" s="75"/>
      <c r="F99" s="121"/>
      <c r="G99" s="76"/>
      <c r="H99" s="100" t="str">
        <f t="shared" si="5"/>
        <v/>
      </c>
      <c r="I99" s="76"/>
      <c r="J99" s="65" t="str">
        <f t="shared" si="6"/>
        <v/>
      </c>
    </row>
    <row r="100" spans="1:10" s="19" customFormat="1" ht="27.75" customHeight="1" x14ac:dyDescent="0.2">
      <c r="A100" s="15">
        <f t="shared" si="4"/>
        <v>92</v>
      </c>
      <c r="B100" s="74"/>
      <c r="C100" s="74"/>
      <c r="D100" s="75"/>
      <c r="E100" s="75"/>
      <c r="F100" s="121"/>
      <c r="G100" s="76"/>
      <c r="H100" s="100" t="str">
        <f t="shared" si="5"/>
        <v/>
      </c>
      <c r="I100" s="76"/>
      <c r="J100" s="65" t="str">
        <f t="shared" si="6"/>
        <v/>
      </c>
    </row>
    <row r="101" spans="1:10" s="19" customFormat="1" ht="27.75" customHeight="1" x14ac:dyDescent="0.2">
      <c r="A101" s="15">
        <f t="shared" si="4"/>
        <v>93</v>
      </c>
      <c r="B101" s="74"/>
      <c r="C101" s="74"/>
      <c r="D101" s="75"/>
      <c r="E101" s="75"/>
      <c r="F101" s="121"/>
      <c r="G101" s="76"/>
      <c r="H101" s="100" t="str">
        <f t="shared" si="5"/>
        <v/>
      </c>
      <c r="I101" s="76"/>
      <c r="J101" s="65" t="str">
        <f t="shared" si="6"/>
        <v/>
      </c>
    </row>
    <row r="102" spans="1:10" s="19" customFormat="1" ht="27.75" customHeight="1" x14ac:dyDescent="0.2">
      <c r="A102" s="15">
        <f t="shared" si="4"/>
        <v>94</v>
      </c>
      <c r="B102" s="74"/>
      <c r="C102" s="74"/>
      <c r="D102" s="75"/>
      <c r="E102" s="75"/>
      <c r="F102" s="121"/>
      <c r="G102" s="76"/>
      <c r="H102" s="100" t="str">
        <f t="shared" si="5"/>
        <v/>
      </c>
      <c r="I102" s="76"/>
      <c r="J102" s="65" t="str">
        <f t="shared" si="6"/>
        <v/>
      </c>
    </row>
    <row r="103" spans="1:10" s="19" customFormat="1" ht="27.75" customHeight="1" x14ac:dyDescent="0.2">
      <c r="A103" s="15">
        <f t="shared" si="4"/>
        <v>95</v>
      </c>
      <c r="B103" s="74"/>
      <c r="C103" s="74"/>
      <c r="D103" s="75"/>
      <c r="E103" s="75"/>
      <c r="F103" s="121"/>
      <c r="G103" s="76"/>
      <c r="H103" s="100" t="str">
        <f t="shared" si="5"/>
        <v/>
      </c>
      <c r="I103" s="76"/>
      <c r="J103" s="65" t="str">
        <f t="shared" si="6"/>
        <v/>
      </c>
    </row>
    <row r="104" spans="1:10" s="19" customFormat="1" ht="27.75" customHeight="1" x14ac:dyDescent="0.2">
      <c r="A104" s="15">
        <f t="shared" si="4"/>
        <v>96</v>
      </c>
      <c r="B104" s="74"/>
      <c r="C104" s="74"/>
      <c r="D104" s="75"/>
      <c r="E104" s="75"/>
      <c r="F104" s="121"/>
      <c r="G104" s="76"/>
      <c r="H104" s="100" t="str">
        <f t="shared" si="5"/>
        <v/>
      </c>
      <c r="I104" s="76"/>
      <c r="J104" s="65" t="str">
        <f t="shared" si="6"/>
        <v/>
      </c>
    </row>
    <row r="105" spans="1:10" s="19" customFormat="1" ht="27.75" customHeight="1" x14ac:dyDescent="0.2">
      <c r="A105" s="15">
        <f t="shared" ref="A105:A136" si="7">ROW()-8</f>
        <v>97</v>
      </c>
      <c r="B105" s="74"/>
      <c r="C105" s="74"/>
      <c r="D105" s="75"/>
      <c r="E105" s="75"/>
      <c r="F105" s="121"/>
      <c r="G105" s="76"/>
      <c r="H105" s="100" t="str">
        <f t="shared" si="5"/>
        <v/>
      </c>
      <c r="I105" s="76"/>
      <c r="J105" s="65" t="str">
        <f t="shared" si="6"/>
        <v/>
      </c>
    </row>
    <row r="106" spans="1:10" s="19" customFormat="1" ht="27.75" customHeight="1" x14ac:dyDescent="0.2">
      <c r="A106" s="15">
        <f t="shared" si="7"/>
        <v>98</v>
      </c>
      <c r="B106" s="74"/>
      <c r="C106" s="74"/>
      <c r="D106" s="75"/>
      <c r="E106" s="75"/>
      <c r="F106" s="121"/>
      <c r="G106" s="76"/>
      <c r="H106" s="100" t="str">
        <f t="shared" si="5"/>
        <v/>
      </c>
      <c r="I106" s="76"/>
      <c r="J106" s="65" t="str">
        <f t="shared" si="6"/>
        <v/>
      </c>
    </row>
    <row r="107" spans="1:10" s="19" customFormat="1" ht="27.75" customHeight="1" x14ac:dyDescent="0.2">
      <c r="A107" s="15">
        <f t="shared" si="7"/>
        <v>99</v>
      </c>
      <c r="B107" s="74"/>
      <c r="C107" s="74"/>
      <c r="D107" s="75"/>
      <c r="E107" s="75"/>
      <c r="F107" s="121"/>
      <c r="G107" s="76"/>
      <c r="H107" s="100" t="str">
        <f t="shared" si="5"/>
        <v/>
      </c>
      <c r="I107" s="76"/>
      <c r="J107" s="65" t="str">
        <f t="shared" si="6"/>
        <v/>
      </c>
    </row>
    <row r="108" spans="1:10" s="19" customFormat="1" ht="27.75" customHeight="1" x14ac:dyDescent="0.2">
      <c r="A108" s="15">
        <f t="shared" si="7"/>
        <v>100</v>
      </c>
      <c r="B108" s="74"/>
      <c r="C108" s="74"/>
      <c r="D108" s="75"/>
      <c r="E108" s="75"/>
      <c r="F108" s="121"/>
      <c r="G108" s="76"/>
      <c r="H108" s="100" t="str">
        <f t="shared" si="5"/>
        <v/>
      </c>
      <c r="I108" s="76"/>
      <c r="J108" s="65" t="str">
        <f t="shared" si="6"/>
        <v/>
      </c>
    </row>
    <row r="109" spans="1:10" s="19" customFormat="1" ht="27.75" customHeight="1" x14ac:dyDescent="0.2">
      <c r="A109" s="15">
        <f t="shared" si="7"/>
        <v>101</v>
      </c>
      <c r="B109" s="74"/>
      <c r="C109" s="74"/>
      <c r="D109" s="75"/>
      <c r="E109" s="75"/>
      <c r="F109" s="121"/>
      <c r="G109" s="76"/>
      <c r="H109" s="100" t="str">
        <f t="shared" si="5"/>
        <v/>
      </c>
      <c r="I109" s="76"/>
      <c r="J109" s="65" t="str">
        <f t="shared" si="6"/>
        <v/>
      </c>
    </row>
    <row r="110" spans="1:10" s="19" customFormat="1" ht="27.75" customHeight="1" x14ac:dyDescent="0.2">
      <c r="A110" s="15">
        <f t="shared" si="7"/>
        <v>102</v>
      </c>
      <c r="B110" s="74"/>
      <c r="C110" s="74"/>
      <c r="D110" s="75"/>
      <c r="E110" s="75"/>
      <c r="F110" s="121"/>
      <c r="G110" s="76"/>
      <c r="H110" s="100" t="str">
        <f t="shared" si="5"/>
        <v/>
      </c>
      <c r="I110" s="76"/>
      <c r="J110" s="65" t="str">
        <f t="shared" si="6"/>
        <v/>
      </c>
    </row>
    <row r="111" spans="1:10" s="19" customFormat="1" ht="27.75" customHeight="1" x14ac:dyDescent="0.2">
      <c r="A111" s="15">
        <f t="shared" si="7"/>
        <v>103</v>
      </c>
      <c r="B111" s="74"/>
      <c r="C111" s="74"/>
      <c r="D111" s="75"/>
      <c r="E111" s="75"/>
      <c r="F111" s="121"/>
      <c r="G111" s="76"/>
      <c r="H111" s="100" t="str">
        <f t="shared" si="5"/>
        <v/>
      </c>
      <c r="I111" s="76"/>
      <c r="J111" s="65" t="str">
        <f t="shared" si="6"/>
        <v/>
      </c>
    </row>
    <row r="112" spans="1:10" s="19" customFormat="1" ht="27.75" customHeight="1" x14ac:dyDescent="0.2">
      <c r="A112" s="15">
        <f t="shared" si="7"/>
        <v>104</v>
      </c>
      <c r="B112" s="74"/>
      <c r="C112" s="74"/>
      <c r="D112" s="75"/>
      <c r="E112" s="75"/>
      <c r="F112" s="121"/>
      <c r="G112" s="76"/>
      <c r="H112" s="100" t="str">
        <f t="shared" si="5"/>
        <v/>
      </c>
      <c r="I112" s="76"/>
      <c r="J112" s="65" t="str">
        <f t="shared" si="6"/>
        <v/>
      </c>
    </row>
    <row r="113" spans="1:10" s="19" customFormat="1" ht="27.75" customHeight="1" x14ac:dyDescent="0.2">
      <c r="A113" s="15">
        <f t="shared" si="7"/>
        <v>105</v>
      </c>
      <c r="B113" s="74"/>
      <c r="C113" s="74"/>
      <c r="D113" s="75"/>
      <c r="E113" s="75"/>
      <c r="F113" s="121"/>
      <c r="G113" s="76"/>
      <c r="H113" s="100" t="str">
        <f t="shared" si="5"/>
        <v/>
      </c>
      <c r="I113" s="76"/>
      <c r="J113" s="65" t="str">
        <f t="shared" si="6"/>
        <v/>
      </c>
    </row>
    <row r="114" spans="1:10" s="19" customFormat="1" ht="27.75" customHeight="1" x14ac:dyDescent="0.2">
      <c r="A114" s="15">
        <f t="shared" si="7"/>
        <v>106</v>
      </c>
      <c r="B114" s="74"/>
      <c r="C114" s="74"/>
      <c r="D114" s="75"/>
      <c r="E114" s="75"/>
      <c r="F114" s="121"/>
      <c r="G114" s="76"/>
      <c r="H114" s="100" t="str">
        <f t="shared" si="5"/>
        <v/>
      </c>
      <c r="I114" s="76"/>
      <c r="J114" s="65" t="str">
        <f t="shared" si="6"/>
        <v/>
      </c>
    </row>
    <row r="115" spans="1:10" s="19" customFormat="1" ht="27.75" customHeight="1" x14ac:dyDescent="0.2">
      <c r="A115" s="15">
        <f t="shared" si="7"/>
        <v>107</v>
      </c>
      <c r="B115" s="74"/>
      <c r="C115" s="74"/>
      <c r="D115" s="75"/>
      <c r="E115" s="75"/>
      <c r="F115" s="121"/>
      <c r="G115" s="76"/>
      <c r="H115" s="100" t="str">
        <f t="shared" si="5"/>
        <v/>
      </c>
      <c r="I115" s="76"/>
      <c r="J115" s="65" t="str">
        <f t="shared" si="6"/>
        <v/>
      </c>
    </row>
    <row r="116" spans="1:10" s="19" customFormat="1" ht="27.75" customHeight="1" x14ac:dyDescent="0.2">
      <c r="A116" s="15">
        <f t="shared" si="7"/>
        <v>108</v>
      </c>
      <c r="B116" s="74"/>
      <c r="C116" s="74"/>
      <c r="D116" s="75"/>
      <c r="E116" s="75"/>
      <c r="F116" s="121"/>
      <c r="G116" s="76"/>
      <c r="H116" s="100" t="str">
        <f t="shared" si="5"/>
        <v/>
      </c>
      <c r="I116" s="76"/>
      <c r="J116" s="65" t="str">
        <f t="shared" si="6"/>
        <v/>
      </c>
    </row>
    <row r="117" spans="1:10" s="19" customFormat="1" ht="27.75" customHeight="1" x14ac:dyDescent="0.2">
      <c r="A117" s="15">
        <f t="shared" si="7"/>
        <v>109</v>
      </c>
      <c r="B117" s="74"/>
      <c r="C117" s="74"/>
      <c r="D117" s="75"/>
      <c r="E117" s="75"/>
      <c r="F117" s="121"/>
      <c r="G117" s="76"/>
      <c r="H117" s="100" t="str">
        <f t="shared" si="5"/>
        <v/>
      </c>
      <c r="I117" s="76"/>
      <c r="J117" s="65" t="str">
        <f t="shared" si="6"/>
        <v/>
      </c>
    </row>
    <row r="118" spans="1:10" s="19" customFormat="1" ht="27.75" customHeight="1" x14ac:dyDescent="0.2">
      <c r="A118" s="15">
        <f t="shared" si="7"/>
        <v>110</v>
      </c>
      <c r="B118" s="74"/>
      <c r="C118" s="74"/>
      <c r="D118" s="75"/>
      <c r="E118" s="75"/>
      <c r="F118" s="121"/>
      <c r="G118" s="76"/>
      <c r="H118" s="100" t="str">
        <f t="shared" si="5"/>
        <v/>
      </c>
      <c r="I118" s="76"/>
      <c r="J118" s="65" t="str">
        <f t="shared" si="6"/>
        <v/>
      </c>
    </row>
    <row r="119" spans="1:10" s="19" customFormat="1" ht="27.75" customHeight="1" x14ac:dyDescent="0.2">
      <c r="A119" s="15">
        <f t="shared" si="7"/>
        <v>111</v>
      </c>
      <c r="B119" s="74"/>
      <c r="C119" s="74"/>
      <c r="D119" s="75"/>
      <c r="E119" s="75"/>
      <c r="F119" s="121"/>
      <c r="G119" s="76"/>
      <c r="H119" s="100" t="str">
        <f t="shared" si="5"/>
        <v/>
      </c>
      <c r="I119" s="76"/>
      <c r="J119" s="65" t="str">
        <f t="shared" si="6"/>
        <v/>
      </c>
    </row>
    <row r="120" spans="1:10" s="19" customFormat="1" ht="27.75" customHeight="1" x14ac:dyDescent="0.2">
      <c r="A120" s="15">
        <f t="shared" si="7"/>
        <v>112</v>
      </c>
      <c r="B120" s="74"/>
      <c r="C120" s="74"/>
      <c r="D120" s="75"/>
      <c r="E120" s="75"/>
      <c r="F120" s="121"/>
      <c r="G120" s="76"/>
      <c r="H120" s="100" t="str">
        <f t="shared" si="5"/>
        <v/>
      </c>
      <c r="I120" s="76"/>
      <c r="J120" s="65" t="str">
        <f t="shared" si="6"/>
        <v/>
      </c>
    </row>
    <row r="121" spans="1:10" s="19" customFormat="1" ht="27.75" customHeight="1" x14ac:dyDescent="0.2">
      <c r="A121" s="15">
        <f t="shared" si="7"/>
        <v>113</v>
      </c>
      <c r="B121" s="74"/>
      <c r="C121" s="74"/>
      <c r="D121" s="75"/>
      <c r="E121" s="75"/>
      <c r="F121" s="121"/>
      <c r="G121" s="76"/>
      <c r="H121" s="100" t="str">
        <f t="shared" si="5"/>
        <v/>
      </c>
      <c r="I121" s="76"/>
      <c r="J121" s="65" t="str">
        <f t="shared" si="6"/>
        <v/>
      </c>
    </row>
    <row r="122" spans="1:10" s="19" customFormat="1" ht="27.75" customHeight="1" x14ac:dyDescent="0.2">
      <c r="A122" s="15">
        <f t="shared" si="7"/>
        <v>114</v>
      </c>
      <c r="B122" s="74"/>
      <c r="C122" s="74"/>
      <c r="D122" s="75"/>
      <c r="E122" s="75"/>
      <c r="F122" s="121"/>
      <c r="G122" s="76"/>
      <c r="H122" s="100" t="str">
        <f t="shared" si="5"/>
        <v/>
      </c>
      <c r="I122" s="76"/>
      <c r="J122" s="65" t="str">
        <f t="shared" si="6"/>
        <v/>
      </c>
    </row>
    <row r="123" spans="1:10" s="19" customFormat="1" ht="27.75" customHeight="1" x14ac:dyDescent="0.2">
      <c r="A123" s="15">
        <f t="shared" si="7"/>
        <v>115</v>
      </c>
      <c r="B123" s="74"/>
      <c r="C123" s="74"/>
      <c r="D123" s="75"/>
      <c r="E123" s="75"/>
      <c r="F123" s="121"/>
      <c r="G123" s="76"/>
      <c r="H123" s="100" t="str">
        <f t="shared" si="5"/>
        <v/>
      </c>
      <c r="I123" s="76"/>
      <c r="J123" s="65" t="str">
        <f t="shared" si="6"/>
        <v/>
      </c>
    </row>
    <row r="124" spans="1:10" s="19" customFormat="1" ht="27.75" customHeight="1" x14ac:dyDescent="0.2">
      <c r="A124" s="15">
        <f t="shared" si="7"/>
        <v>116</v>
      </c>
      <c r="B124" s="74"/>
      <c r="C124" s="74"/>
      <c r="D124" s="75"/>
      <c r="E124" s="75"/>
      <c r="F124" s="121"/>
      <c r="G124" s="76"/>
      <c r="H124" s="100" t="str">
        <f t="shared" si="5"/>
        <v/>
      </c>
      <c r="I124" s="76"/>
      <c r="J124" s="65" t="str">
        <f t="shared" si="6"/>
        <v/>
      </c>
    </row>
    <row r="125" spans="1:10" s="19" customFormat="1" ht="27.75" customHeight="1" x14ac:dyDescent="0.2">
      <c r="A125" s="15">
        <f t="shared" si="7"/>
        <v>117</v>
      </c>
      <c r="B125" s="74"/>
      <c r="C125" s="74"/>
      <c r="D125" s="75"/>
      <c r="E125" s="75"/>
      <c r="F125" s="121"/>
      <c r="G125" s="76"/>
      <c r="H125" s="100" t="str">
        <f t="shared" si="5"/>
        <v/>
      </c>
      <c r="I125" s="76"/>
      <c r="J125" s="65" t="str">
        <f t="shared" si="6"/>
        <v/>
      </c>
    </row>
    <row r="126" spans="1:10" s="19" customFormat="1" ht="27.75" customHeight="1" x14ac:dyDescent="0.2">
      <c r="A126" s="15">
        <f t="shared" si="7"/>
        <v>118</v>
      </c>
      <c r="B126" s="74"/>
      <c r="C126" s="74"/>
      <c r="D126" s="75"/>
      <c r="E126" s="75"/>
      <c r="F126" s="121"/>
      <c r="G126" s="76"/>
      <c r="H126" s="100" t="str">
        <f t="shared" si="5"/>
        <v/>
      </c>
      <c r="I126" s="76"/>
      <c r="J126" s="65" t="str">
        <f t="shared" si="6"/>
        <v/>
      </c>
    </row>
    <row r="127" spans="1:10" s="19" customFormat="1" ht="27.75" customHeight="1" x14ac:dyDescent="0.2">
      <c r="A127" s="15">
        <f t="shared" si="7"/>
        <v>119</v>
      </c>
      <c r="B127" s="74"/>
      <c r="C127" s="74"/>
      <c r="D127" s="75"/>
      <c r="E127" s="75"/>
      <c r="F127" s="121"/>
      <c r="G127" s="76"/>
      <c r="H127" s="100" t="str">
        <f t="shared" si="5"/>
        <v/>
      </c>
      <c r="I127" s="76"/>
      <c r="J127" s="65" t="str">
        <f t="shared" si="6"/>
        <v/>
      </c>
    </row>
    <row r="128" spans="1:10" s="19" customFormat="1" ht="27.75" customHeight="1" x14ac:dyDescent="0.2">
      <c r="A128" s="15">
        <f t="shared" si="7"/>
        <v>120</v>
      </c>
      <c r="B128" s="74"/>
      <c r="C128" s="74"/>
      <c r="D128" s="75"/>
      <c r="E128" s="75"/>
      <c r="F128" s="121"/>
      <c r="G128" s="76"/>
      <c r="H128" s="100" t="str">
        <f t="shared" si="5"/>
        <v/>
      </c>
      <c r="I128" s="76"/>
      <c r="J128" s="65" t="str">
        <f t="shared" si="6"/>
        <v/>
      </c>
    </row>
    <row r="129" spans="1:10" s="19" customFormat="1" ht="27.75" customHeight="1" x14ac:dyDescent="0.2">
      <c r="A129" s="15">
        <f t="shared" si="7"/>
        <v>121</v>
      </c>
      <c r="B129" s="74"/>
      <c r="C129" s="74"/>
      <c r="D129" s="75"/>
      <c r="E129" s="75"/>
      <c r="F129" s="121"/>
      <c r="G129" s="76"/>
      <c r="H129" s="100" t="str">
        <f t="shared" si="5"/>
        <v/>
      </c>
      <c r="I129" s="76"/>
      <c r="J129" s="65" t="str">
        <f t="shared" si="6"/>
        <v/>
      </c>
    </row>
    <row r="130" spans="1:10" s="19" customFormat="1" ht="27.75" customHeight="1" x14ac:dyDescent="0.2">
      <c r="A130" s="15">
        <f t="shared" si="7"/>
        <v>122</v>
      </c>
      <c r="B130" s="74"/>
      <c r="C130" s="74"/>
      <c r="D130" s="75"/>
      <c r="E130" s="75"/>
      <c r="F130" s="121"/>
      <c r="G130" s="76"/>
      <c r="H130" s="100" t="str">
        <f t="shared" si="5"/>
        <v/>
      </c>
      <c r="I130" s="76"/>
      <c r="J130" s="65" t="str">
        <f t="shared" si="6"/>
        <v/>
      </c>
    </row>
    <row r="131" spans="1:10" s="19" customFormat="1" ht="27.75" customHeight="1" x14ac:dyDescent="0.2">
      <c r="A131" s="15">
        <f t="shared" si="7"/>
        <v>123</v>
      </c>
      <c r="B131" s="74"/>
      <c r="C131" s="74"/>
      <c r="D131" s="75"/>
      <c r="E131" s="75"/>
      <c r="F131" s="121"/>
      <c r="G131" s="76"/>
      <c r="H131" s="100" t="str">
        <f t="shared" si="5"/>
        <v/>
      </c>
      <c r="I131" s="76"/>
      <c r="J131" s="65" t="str">
        <f t="shared" si="6"/>
        <v/>
      </c>
    </row>
    <row r="132" spans="1:10" s="19" customFormat="1" ht="27.75" customHeight="1" x14ac:dyDescent="0.2">
      <c r="A132" s="15">
        <f t="shared" si="7"/>
        <v>124</v>
      </c>
      <c r="B132" s="74"/>
      <c r="C132" s="74"/>
      <c r="D132" s="75"/>
      <c r="E132" s="75"/>
      <c r="F132" s="121"/>
      <c r="G132" s="76"/>
      <c r="H132" s="100" t="str">
        <f t="shared" si="5"/>
        <v/>
      </c>
      <c r="I132" s="76"/>
      <c r="J132" s="65" t="str">
        <f t="shared" si="6"/>
        <v/>
      </c>
    </row>
    <row r="133" spans="1:10" s="19" customFormat="1" ht="27.75" customHeight="1" x14ac:dyDescent="0.2">
      <c r="A133" s="15">
        <f t="shared" si="7"/>
        <v>125</v>
      </c>
      <c r="B133" s="74"/>
      <c r="C133" s="74"/>
      <c r="D133" s="75"/>
      <c r="E133" s="75"/>
      <c r="F133" s="121"/>
      <c r="G133" s="76"/>
      <c r="H133" s="100" t="str">
        <f t="shared" si="5"/>
        <v/>
      </c>
      <c r="I133" s="76"/>
      <c r="J133" s="65" t="str">
        <f t="shared" si="6"/>
        <v/>
      </c>
    </row>
    <row r="134" spans="1:10" s="19" customFormat="1" ht="27.75" customHeight="1" x14ac:dyDescent="0.2">
      <c r="A134" s="15">
        <f t="shared" si="7"/>
        <v>126</v>
      </c>
      <c r="B134" s="74"/>
      <c r="C134" s="74"/>
      <c r="D134" s="75"/>
      <c r="E134" s="75"/>
      <c r="F134" s="121"/>
      <c r="G134" s="76"/>
      <c r="H134" s="100" t="str">
        <f t="shared" si="5"/>
        <v/>
      </c>
      <c r="I134" s="76"/>
      <c r="J134" s="65" t="str">
        <f t="shared" si="6"/>
        <v/>
      </c>
    </row>
    <row r="135" spans="1:10" s="19" customFormat="1" ht="27.75" customHeight="1" x14ac:dyDescent="0.2">
      <c r="A135" s="15">
        <f t="shared" si="7"/>
        <v>127</v>
      </c>
      <c r="B135" s="74"/>
      <c r="C135" s="74"/>
      <c r="D135" s="75"/>
      <c r="E135" s="75"/>
      <c r="F135" s="121"/>
      <c r="G135" s="76"/>
      <c r="H135" s="100" t="str">
        <f t="shared" si="5"/>
        <v/>
      </c>
      <c r="I135" s="76"/>
      <c r="J135" s="65" t="str">
        <f t="shared" si="6"/>
        <v/>
      </c>
    </row>
    <row r="136" spans="1:10" s="19" customFormat="1" ht="27.75" customHeight="1" x14ac:dyDescent="0.2">
      <c r="A136" s="15">
        <f t="shared" si="7"/>
        <v>128</v>
      </c>
      <c r="B136" s="74"/>
      <c r="C136" s="74"/>
      <c r="D136" s="75"/>
      <c r="E136" s="75"/>
      <c r="F136" s="121"/>
      <c r="G136" s="76"/>
      <c r="H136" s="100" t="str">
        <f t="shared" si="5"/>
        <v/>
      </c>
      <c r="I136" s="76"/>
      <c r="J136" s="65" t="str">
        <f t="shared" si="6"/>
        <v/>
      </c>
    </row>
    <row r="137" spans="1:10" s="19" customFormat="1" ht="27.75" customHeight="1" x14ac:dyDescent="0.2">
      <c r="A137" s="15">
        <f t="shared" ref="A137:A146" si="8">ROW()-8</f>
        <v>129</v>
      </c>
      <c r="B137" s="74"/>
      <c r="C137" s="74"/>
      <c r="D137" s="75"/>
      <c r="E137" s="75"/>
      <c r="F137" s="121"/>
      <c r="G137" s="76"/>
      <c r="H137" s="100" t="str">
        <f t="shared" si="5"/>
        <v/>
      </c>
      <c r="I137" s="76"/>
      <c r="J137" s="65" t="str">
        <f t="shared" si="6"/>
        <v/>
      </c>
    </row>
    <row r="138" spans="1:10" s="19" customFormat="1" ht="27.75" customHeight="1" x14ac:dyDescent="0.2">
      <c r="A138" s="15">
        <f t="shared" si="8"/>
        <v>130</v>
      </c>
      <c r="B138" s="74"/>
      <c r="C138" s="74"/>
      <c r="D138" s="75"/>
      <c r="E138" s="75"/>
      <c r="F138" s="121"/>
      <c r="G138" s="76"/>
      <c r="H138" s="100" t="str">
        <f t="shared" ref="H138:H144" si="9">IF(ROUND(F138*G138,0)=0,"",ROUND(F138*G138,0))</f>
        <v/>
      </c>
      <c r="I138" s="76"/>
      <c r="J138" s="65" t="str">
        <f t="shared" ref="J138:J144" si="10">IF(D138=8,"※","")</f>
        <v/>
      </c>
    </row>
    <row r="139" spans="1:10" s="19" customFormat="1" ht="27.75" customHeight="1" x14ac:dyDescent="0.2">
      <c r="A139" s="15">
        <f t="shared" si="8"/>
        <v>131</v>
      </c>
      <c r="B139" s="74"/>
      <c r="C139" s="74"/>
      <c r="D139" s="75"/>
      <c r="E139" s="75"/>
      <c r="F139" s="121"/>
      <c r="G139" s="76"/>
      <c r="H139" s="100" t="str">
        <f t="shared" si="9"/>
        <v/>
      </c>
      <c r="I139" s="76"/>
      <c r="J139" s="65" t="str">
        <f t="shared" si="10"/>
        <v/>
      </c>
    </row>
    <row r="140" spans="1:10" s="19" customFormat="1" ht="27.75" customHeight="1" x14ac:dyDescent="0.2">
      <c r="A140" s="15">
        <f t="shared" si="8"/>
        <v>132</v>
      </c>
      <c r="B140" s="74"/>
      <c r="C140" s="74"/>
      <c r="D140" s="75"/>
      <c r="E140" s="75"/>
      <c r="F140" s="121"/>
      <c r="G140" s="76"/>
      <c r="H140" s="100" t="str">
        <f t="shared" si="9"/>
        <v/>
      </c>
      <c r="I140" s="76"/>
      <c r="J140" s="65" t="str">
        <f t="shared" si="10"/>
        <v/>
      </c>
    </row>
    <row r="141" spans="1:10" s="19" customFormat="1" ht="27.75" customHeight="1" x14ac:dyDescent="0.2">
      <c r="A141" s="15">
        <f t="shared" si="8"/>
        <v>133</v>
      </c>
      <c r="B141" s="74"/>
      <c r="C141" s="74"/>
      <c r="D141" s="75"/>
      <c r="E141" s="75"/>
      <c r="F141" s="121"/>
      <c r="G141" s="76"/>
      <c r="H141" s="100" t="str">
        <f t="shared" si="9"/>
        <v/>
      </c>
      <c r="I141" s="76"/>
      <c r="J141" s="65" t="str">
        <f t="shared" si="10"/>
        <v/>
      </c>
    </row>
    <row r="142" spans="1:10" s="19" customFormat="1" ht="27.75" customHeight="1" x14ac:dyDescent="0.2">
      <c r="A142" s="15">
        <f t="shared" si="8"/>
        <v>134</v>
      </c>
      <c r="B142" s="74"/>
      <c r="C142" s="74"/>
      <c r="D142" s="75"/>
      <c r="E142" s="75"/>
      <c r="F142" s="121"/>
      <c r="G142" s="76"/>
      <c r="H142" s="100" t="str">
        <f t="shared" si="9"/>
        <v/>
      </c>
      <c r="I142" s="76"/>
      <c r="J142" s="65" t="str">
        <f t="shared" si="10"/>
        <v/>
      </c>
    </row>
    <row r="143" spans="1:10" s="19" customFormat="1" ht="27.75" customHeight="1" x14ac:dyDescent="0.2">
      <c r="A143" s="15">
        <f t="shared" si="8"/>
        <v>135</v>
      </c>
      <c r="B143" s="74"/>
      <c r="C143" s="74"/>
      <c r="D143" s="75"/>
      <c r="E143" s="75"/>
      <c r="F143" s="121"/>
      <c r="G143" s="76"/>
      <c r="H143" s="102" t="str">
        <f t="shared" si="9"/>
        <v/>
      </c>
      <c r="I143" s="76"/>
      <c r="J143" s="65" t="str">
        <f t="shared" si="10"/>
        <v/>
      </c>
    </row>
    <row r="144" spans="1:10" s="19" customFormat="1" ht="27.75" customHeight="1" x14ac:dyDescent="0.2">
      <c r="A144" s="15">
        <f>ROW()-8</f>
        <v>136</v>
      </c>
      <c r="B144" s="74"/>
      <c r="C144" s="74"/>
      <c r="D144" s="75"/>
      <c r="E144" s="75"/>
      <c r="F144" s="121"/>
      <c r="G144" s="76"/>
      <c r="H144" s="102" t="str">
        <f t="shared" si="9"/>
        <v/>
      </c>
      <c r="I144" s="76"/>
      <c r="J144" s="65" t="str">
        <f t="shared" si="10"/>
        <v/>
      </c>
    </row>
    <row r="145" spans="1:10" s="19" customFormat="1" ht="26.25" customHeight="1" x14ac:dyDescent="0.2">
      <c r="A145" s="15">
        <f t="shared" si="8"/>
        <v>137</v>
      </c>
      <c r="B145" s="97" t="s">
        <v>57</v>
      </c>
      <c r="C145" s="77"/>
      <c r="D145" s="75"/>
      <c r="E145" s="75"/>
      <c r="F145" s="101"/>
      <c r="G145" s="76"/>
      <c r="H145" s="102">
        <f>SUM(H9:H144)</f>
        <v>0</v>
      </c>
      <c r="I145" s="76"/>
      <c r="J145" s="65"/>
    </row>
    <row r="146" spans="1:10" s="19" customFormat="1" ht="26.25" customHeight="1" x14ac:dyDescent="0.2">
      <c r="A146" s="50">
        <f t="shared" si="8"/>
        <v>138</v>
      </c>
      <c r="B146" s="78" t="str">
        <f>IF(見積書!G7="労務外注","法定福利費","")</f>
        <v/>
      </c>
      <c r="C146" s="79"/>
      <c r="D146" s="80"/>
      <c r="E146" s="80" t="str">
        <f>IF(B146="法定福利費","式","")</f>
        <v/>
      </c>
      <c r="F146" s="103" t="str">
        <f>IF(B146="法定福利費","1","")</f>
        <v/>
      </c>
      <c r="G146" s="81"/>
      <c r="H146" s="104"/>
      <c r="I146" s="81"/>
      <c r="J146" s="65"/>
    </row>
    <row r="147" spans="1:10" s="19" customFormat="1" ht="26.25" customHeight="1" thickBot="1" x14ac:dyDescent="0.25">
      <c r="A147" s="20"/>
      <c r="B147" s="82"/>
      <c r="C147" s="83" t="s">
        <v>13</v>
      </c>
      <c r="D147" s="84"/>
      <c r="E147" s="84"/>
      <c r="F147" s="105"/>
      <c r="G147" s="106"/>
      <c r="H147" s="107">
        <f>SUM(H145:H146)</f>
        <v>0</v>
      </c>
      <c r="I147" s="85"/>
      <c r="J147" s="65"/>
    </row>
    <row r="148" spans="1:10" s="19" customFormat="1" ht="26.25" customHeight="1" thickTop="1" x14ac:dyDescent="0.45">
      <c r="A148" s="21"/>
      <c r="B148" s="86"/>
      <c r="C148" s="60" t="s">
        <v>16</v>
      </c>
      <c r="D148" s="87"/>
      <c r="E148" s="87"/>
      <c r="F148" s="108"/>
      <c r="G148" s="109"/>
      <c r="H148" s="110">
        <f>SUM(H147:H147)</f>
        <v>0</v>
      </c>
      <c r="I148" s="88"/>
      <c r="J148" s="65"/>
    </row>
    <row r="149" spans="1:10" s="19" customFormat="1" ht="26.25" customHeight="1" x14ac:dyDescent="0.45">
      <c r="A149" s="58"/>
      <c r="B149" s="89"/>
      <c r="C149" s="59" t="s">
        <v>65</v>
      </c>
      <c r="D149" s="90">
        <v>10</v>
      </c>
      <c r="E149" s="90"/>
      <c r="F149" s="111"/>
      <c r="G149" s="112"/>
      <c r="H149" s="113">
        <f>SUMIF(D9:D146,D149,H9:H146)</f>
        <v>0</v>
      </c>
      <c r="I149" s="91"/>
      <c r="J149" s="65"/>
    </row>
    <row r="150" spans="1:10" s="19" customFormat="1" ht="26.25" customHeight="1" x14ac:dyDescent="0.45">
      <c r="A150" s="54"/>
      <c r="B150" s="92"/>
      <c r="C150" s="55" t="s">
        <v>66</v>
      </c>
      <c r="D150" s="93">
        <v>8</v>
      </c>
      <c r="E150" s="93"/>
      <c r="F150" s="114"/>
      <c r="G150" s="115"/>
      <c r="H150" s="100">
        <f>SUMIF(D9:D146,D150,H9:H146)</f>
        <v>0</v>
      </c>
      <c r="I150" s="76"/>
      <c r="J150" s="65"/>
    </row>
    <row r="151" spans="1:10" s="19" customFormat="1" ht="26.25" customHeight="1" x14ac:dyDescent="0.45">
      <c r="A151" s="56"/>
      <c r="B151" s="94"/>
      <c r="C151" s="57" t="s">
        <v>61</v>
      </c>
      <c r="D151" s="95">
        <v>0</v>
      </c>
      <c r="E151" s="95"/>
      <c r="F151" s="116"/>
      <c r="G151" s="117"/>
      <c r="H151" s="118">
        <f>SUMIF(D9:D146,D151,H9:H146)</f>
        <v>0</v>
      </c>
      <c r="I151" s="96"/>
      <c r="J151" s="65"/>
    </row>
    <row r="152" spans="1:10" x14ac:dyDescent="0.2">
      <c r="A152" s="61"/>
      <c r="B152" s="62"/>
      <c r="C152" s="62"/>
      <c r="D152" s="63"/>
      <c r="E152" s="63"/>
      <c r="F152" s="62"/>
      <c r="G152" s="62"/>
      <c r="H152" s="62"/>
      <c r="I152" s="70" t="s">
        <v>68</v>
      </c>
      <c r="J152" s="64"/>
    </row>
  </sheetData>
  <mergeCells count="10">
    <mergeCell ref="F7:F8"/>
    <mergeCell ref="G7:G8"/>
    <mergeCell ref="H7:H8"/>
    <mergeCell ref="I7:I8"/>
    <mergeCell ref="A6:B6"/>
    <mergeCell ref="A7:A8"/>
    <mergeCell ref="B7:B8"/>
    <mergeCell ref="C7:C8"/>
    <mergeCell ref="E7:E8"/>
    <mergeCell ref="D7:D8"/>
  </mergeCells>
  <phoneticPr fontId="2"/>
  <conditionalFormatting sqref="A9:G144 I9:I144">
    <cfRule type="containsBlanks" dxfId="4" priority="50">
      <formula>LEN(TRIM(A9))=0</formula>
    </cfRule>
  </conditionalFormatting>
  <conditionalFormatting sqref="A9:I144">
    <cfRule type="expression" dxfId="3" priority="46">
      <formula>MOD(ROW(),25)=8</formula>
    </cfRule>
  </conditionalFormatting>
  <conditionalFormatting sqref="H146">
    <cfRule type="expression" dxfId="2" priority="2">
      <formula>$B$146=""</formula>
    </cfRule>
    <cfRule type="containsBlanks" dxfId="1" priority="3">
      <formula>LEN(TRIM(H146))=0</formula>
    </cfRule>
  </conditionalFormatting>
  <conditionalFormatting sqref="F9:F151">
    <cfRule type="expression" dxfId="0" priority="1">
      <formula>MOD(F9,1)=0</formula>
    </cfRule>
  </conditionalFormatting>
  <dataValidations disablePrompts="1" count="1">
    <dataValidation type="list" allowBlank="1" showInputMessage="1" showErrorMessage="1" sqref="D9:D145 D147:D151" xr:uid="{9B9F3F9B-C3BF-496E-82AD-3ABC83A2C0D1}">
      <formula1>"10,8,0"</formula1>
    </dataValidation>
  </dataValidations>
  <pageMargins left="0.39370078740157483" right="0" top="0.74803149606299213" bottom="0.39370078740157483" header="0.35433070866141736" footer="0.19685039370078741"/>
  <pageSetup paperSize="9" scale="66" fitToHeight="0" orientation="landscape" blackAndWhite="1" r:id="rId1"/>
  <headerFooter alignWithMargins="0">
    <oddFooter>&amp;C&amp;P/&amp;N</oddFooter>
  </headerFooter>
  <rowBreaks count="5" manualBreakCount="5">
    <brk id="33" max="9" man="1"/>
    <brk id="58" max="9" man="1"/>
    <brk id="83" max="9" man="1"/>
    <brk id="108" max="9" man="1"/>
    <brk id="13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見積書</vt:lpstr>
      <vt:lpstr>見積内訳書</vt:lpstr>
      <vt:lpstr>見積書!Print_Area</vt:lpstr>
      <vt:lpstr>見積内訳書!Print_Area</vt:lpstr>
      <vt:lpstr>見積内訳書!Print_Titles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 陽介</dc:creator>
  <cp:lastModifiedBy>長田 陽介</cp:lastModifiedBy>
  <cp:lastPrinted>2023-07-03T01:43:40Z</cp:lastPrinted>
  <dcterms:created xsi:type="dcterms:W3CDTF">2022-12-14T08:40:06Z</dcterms:created>
  <dcterms:modified xsi:type="dcterms:W3CDTF">2023-07-06T07:53:44Z</dcterms:modified>
</cp:coreProperties>
</file>